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\\NTSRV\RedirectedFolders\kristijanh\My Documents\ZBS\Odbori\02_Risk\Delovne_skupine\DS Zavarovanja\Obrazec_povzetek cenitvenega porocila\"/>
    </mc:Choice>
  </mc:AlternateContent>
  <xr:revisionPtr revIDLastSave="0" documentId="8_{D1FCA2CA-484A-40ED-B5E3-38A0619EEF12}" xr6:coauthVersionLast="47" xr6:coauthVersionMax="47" xr10:uidLastSave="{00000000-0000-0000-0000-000000000000}"/>
  <workbookProtection workbookAlgorithmName="SHA-512" workbookHashValue="iufOAsIzZ59qSqnHRu6gGatVw+3E4WPS0wSkG337ClKWEmrkhr0BBL2DMoyDYJEBlhivSMQN375SjYaGwwiz5A==" workbookSaltValue="1fX3G3LgW6s08bSVgiUOhQ==" workbookSpinCount="100000" lockStructure="1"/>
  <bookViews>
    <workbookView xWindow="-108" yWindow="-108" windowWidth="23256" windowHeight="12576" xr2:uid="{00000000-000D-0000-FFFF-FFFF00000000}"/>
  </bookViews>
  <sheets>
    <sheet name="OBRAZEC" sheetId="1" r:id="rId1"/>
    <sheet name="Podnebni dejavniki" sheetId="3" r:id="rId2"/>
    <sheet name="spustni seznami" sheetId="2" state="hidden" r:id="rId3"/>
  </sheets>
  <definedNames>
    <definedName name="_xlnm._FilterDatabase" localSheetId="0" hidden="1">OBRAZEC!$A$64:$D$81</definedName>
    <definedName name="_xlnm._FilterDatabase" localSheetId="1" hidden="1">'Podnebni dejavniki'!$A$5:$D$9</definedName>
    <definedName name="_ftn1" localSheetId="2">'spustni seznami'!$C$121</definedName>
    <definedName name="_ftnref1" localSheetId="2">'spustni seznami'!$C$118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3" i="3" l="1"/>
  <c r="J42" i="3"/>
  <c r="J38" i="3"/>
  <c r="J36" i="3"/>
  <c r="J39" i="3" s="1"/>
  <c r="J31" i="3"/>
  <c r="J27" i="3"/>
  <c r="J25" i="3"/>
  <c r="J28" i="3" s="1"/>
  <c r="J20" i="3"/>
  <c r="J16" i="3"/>
  <c r="J14" i="3"/>
  <c r="J9" i="3"/>
  <c r="J99" i="1"/>
  <c r="J17" i="3" l="1"/>
  <c r="J103" i="1"/>
  <c r="J108" i="1"/>
  <c r="J114" i="1"/>
  <c r="J110" i="1"/>
  <c r="J88" i="1"/>
  <c r="E114" i="2" s="1"/>
  <c r="J97" i="1"/>
  <c r="J100" i="1" s="1"/>
  <c r="J86" i="1"/>
  <c r="J92" i="1"/>
  <c r="J81" i="1"/>
  <c r="E91" i="2" s="1"/>
  <c r="H84" i="2"/>
  <c r="J111" i="1" l="1"/>
  <c r="J89" i="1"/>
  <c r="E121" i="2"/>
  <c r="H120" i="2" s="1"/>
  <c r="E107" i="2"/>
  <c r="I106" i="2" s="1"/>
  <c r="J94" i="2" l="1"/>
  <c r="I92" i="2"/>
  <c r="I97" i="2"/>
  <c r="J92" i="2"/>
  <c r="I95" i="2"/>
  <c r="K96" i="2"/>
  <c r="K98" i="2"/>
  <c r="J93" i="2"/>
  <c r="J95" i="2"/>
  <c r="K94" i="2"/>
  <c r="I94" i="2"/>
  <c r="J97" i="2"/>
  <c r="K93" i="2"/>
  <c r="I98" i="2"/>
  <c r="K92" i="2"/>
  <c r="K95" i="2"/>
  <c r="I96" i="2"/>
  <c r="J98" i="2"/>
  <c r="F42" i="1"/>
  <c r="F33" i="1"/>
  <c r="K97" i="2" l="1"/>
  <c r="I93" i="2"/>
  <c r="J96" i="2"/>
</calcChain>
</file>

<file path=xl/sharedStrings.xml><?xml version="1.0" encoding="utf-8"?>
<sst xmlns="http://schemas.openxmlformats.org/spreadsheetml/2006/main" count="355" uniqueCount="246">
  <si>
    <t>PODATKI O NEPREMIČNINI</t>
  </si>
  <si>
    <t>št. dela stavbe</t>
  </si>
  <si>
    <t>št. stavbe</t>
  </si>
  <si>
    <t>stavbno zemljišče</t>
  </si>
  <si>
    <t>kmetijsko zemljišče</t>
  </si>
  <si>
    <t>poslovna</t>
  </si>
  <si>
    <t>lastniško zasedena nepremičnina</t>
  </si>
  <si>
    <t>specialna nepremičnina</t>
  </si>
  <si>
    <t>naložbena nepremičnina</t>
  </si>
  <si>
    <t>nepremičnina za gradnjo</t>
  </si>
  <si>
    <t>nepremičnina povezana s trgovanjem ("trade related property")</t>
  </si>
  <si>
    <t>večstanovanjska stavba</t>
  </si>
  <si>
    <t>stanovanje</t>
  </si>
  <si>
    <t>Tip nepremičnine po CRR:</t>
  </si>
  <si>
    <t>stanovanjska</t>
  </si>
  <si>
    <t xml:space="preserve">Stanovanja: </t>
  </si>
  <si>
    <t>Poslovne zgradbe:</t>
  </si>
  <si>
    <t>poslovna stavba</t>
  </si>
  <si>
    <t>industrijski objekt</t>
  </si>
  <si>
    <t>hotel</t>
  </si>
  <si>
    <t>restavracija</t>
  </si>
  <si>
    <t>trgovski lokal</t>
  </si>
  <si>
    <t>pisarna</t>
  </si>
  <si>
    <t>Tip nepremičnine po MSOV:</t>
  </si>
  <si>
    <t>Da</t>
  </si>
  <si>
    <t>Ne</t>
  </si>
  <si>
    <t>ID NEPREMIČNINE PO Z.K.</t>
  </si>
  <si>
    <t>PODATKI O GRADBENEM OZ. UPORABNEM DOVOLJENJU</t>
  </si>
  <si>
    <t>STANJE NEPREMIČNINE</t>
  </si>
  <si>
    <t>Namen poročila:</t>
  </si>
  <si>
    <t>zavarovano posojanje</t>
  </si>
  <si>
    <t>izvršba</t>
  </si>
  <si>
    <t>stečaj</t>
  </si>
  <si>
    <t>računovodsko poročanje</t>
  </si>
  <si>
    <t>preko parcel(e) ID:</t>
  </si>
  <si>
    <t>PODATKI O POROČILU</t>
  </si>
  <si>
    <t>EUR</t>
  </si>
  <si>
    <t>Način tržnih primerjav</t>
  </si>
  <si>
    <t>Na donosu zasnovan način</t>
  </si>
  <si>
    <t>Nabavnovrednostni način</t>
  </si>
  <si>
    <t>Drugo</t>
  </si>
  <si>
    <t>Uporabljeni načini vrednotenja:</t>
  </si>
  <si>
    <t>Opomba:</t>
  </si>
  <si>
    <t>%</t>
  </si>
  <si>
    <t>OPISNI PODATKI</t>
  </si>
  <si>
    <t>Tržljivost nepremičnine*:</t>
  </si>
  <si>
    <t xml:space="preserve">Imenovanje: </t>
  </si>
  <si>
    <t>št. parcele</t>
  </si>
  <si>
    <t>katastrska občina (št. in naziv)</t>
  </si>
  <si>
    <t>prevladujoča namenska raba</t>
  </si>
  <si>
    <t>površina (v m2)</t>
  </si>
  <si>
    <t>neto površina (v m2)</t>
  </si>
  <si>
    <t>zemljišča</t>
  </si>
  <si>
    <t>eno ali dvostanovanjska (samostojna) hiša</t>
  </si>
  <si>
    <t xml:space="preserve">vrstna hiša </t>
  </si>
  <si>
    <t>dvojček</t>
  </si>
  <si>
    <t>gostinski lokal</t>
  </si>
  <si>
    <t>drugo</t>
  </si>
  <si>
    <t>Zemljišče:</t>
  </si>
  <si>
    <t>stavbno</t>
  </si>
  <si>
    <t xml:space="preserve">kmetijsko  </t>
  </si>
  <si>
    <t>gozdno</t>
  </si>
  <si>
    <t>lastniško zasedena</t>
  </si>
  <si>
    <t>naložbena (vključno z oddajo v najem)</t>
  </si>
  <si>
    <t>nezasedena</t>
  </si>
  <si>
    <t>prosto zemljišče</t>
  </si>
  <si>
    <t>Uporaba nepremičnine:</t>
  </si>
  <si>
    <t>Prevladujoča namenska raba</t>
  </si>
  <si>
    <t>trajni nasadi</t>
  </si>
  <si>
    <t xml:space="preserve">Stanovanjski in poslovni objekti:           </t>
  </si>
  <si>
    <t>ZEMLJIŠČA</t>
  </si>
  <si>
    <t xml:space="preserve">Faza gradnje: </t>
  </si>
  <si>
    <t>Faza gradnje:</t>
  </si>
  <si>
    <t>Dokončano</t>
  </si>
  <si>
    <t>V gradnji</t>
  </si>
  <si>
    <t>Nepozidano zemljišče</t>
  </si>
  <si>
    <t>Fizično stanje (kvaliteta vzdržavenja)</t>
  </si>
  <si>
    <t>Nevzdrževano</t>
  </si>
  <si>
    <t>Slabo vzdrževano</t>
  </si>
  <si>
    <t>Vzdrževano</t>
  </si>
  <si>
    <t>Zelo dobro stanje (obnovljeno/novogradnja)</t>
  </si>
  <si>
    <t>Uporabljeni načini vrednotenja in indikacijske vrednosti (brez davka):</t>
  </si>
  <si>
    <t>Hitro prodajljiva</t>
  </si>
  <si>
    <t>Srednje prodajljiva</t>
  </si>
  <si>
    <t>Težko prodajljiva</t>
  </si>
  <si>
    <t>Posebna nepremičnina</t>
  </si>
  <si>
    <t>Imenovanje:</t>
  </si>
  <si>
    <t>sodni cenilec</t>
  </si>
  <si>
    <t>pooblaščeni ocenjevalec vrednosti nepremičnin</t>
  </si>
  <si>
    <t>MRICS, REV, ASA</t>
  </si>
  <si>
    <t>KOMENTAR OCENJEVALCA IN POSEBNE PREDPOSTAVKE</t>
  </si>
  <si>
    <t>delež</t>
  </si>
  <si>
    <t xml:space="preserve">lastnik (ime in priimek oz. naziv) </t>
  </si>
  <si>
    <t>lastnik (ime in priimek oz. naziv)</t>
  </si>
  <si>
    <t xml:space="preserve">Podpis: </t>
  </si>
  <si>
    <t xml:space="preserve">1. </t>
  </si>
  <si>
    <t xml:space="preserve">2. </t>
  </si>
  <si>
    <t xml:space="preserve">3. </t>
  </si>
  <si>
    <t xml:space="preserve">5. </t>
  </si>
  <si>
    <t xml:space="preserve">6. </t>
  </si>
  <si>
    <t xml:space="preserve">[enako kot zgoraj]     </t>
  </si>
  <si>
    <t xml:space="preserve">4. </t>
  </si>
  <si>
    <t xml:space="preserve">7. </t>
  </si>
  <si>
    <t xml:space="preserve">skupaj: </t>
  </si>
  <si>
    <t xml:space="preserve">Veljavnost imenovanja do: </t>
  </si>
  <si>
    <t xml:space="preserve">Ime in priimek: </t>
  </si>
  <si>
    <t xml:space="preserve">Naslov (ulica, hišna št., pošta, poštna št.): </t>
  </si>
  <si>
    <t xml:space="preserve">Tip: </t>
  </si>
  <si>
    <t xml:space="preserve">če stanovanjska: </t>
  </si>
  <si>
    <t xml:space="preserve">če poslovna: </t>
  </si>
  <si>
    <t xml:space="preserve">če zemljišče: </t>
  </si>
  <si>
    <t xml:space="preserve">Datum izdaje: </t>
  </si>
  <si>
    <t xml:space="preserve">Št. gradbenega dovoljenja: </t>
  </si>
  <si>
    <t xml:space="preserve">Datum pravnomočnosti: </t>
  </si>
  <si>
    <t xml:space="preserve">Št. uporabnega dovoljenja: </t>
  </si>
  <si>
    <t xml:space="preserve">Fizično stanje (kvaliteta vzdržavenja): </t>
  </si>
  <si>
    <t xml:space="preserve">Pravno urejen dostop do javne ceste: </t>
  </si>
  <si>
    <t xml:space="preserve">Fizično urejen dostop do javne ceste: </t>
  </si>
  <si>
    <t xml:space="preserve">Nepremičnina je funkcionalno zaključena celota: </t>
  </si>
  <si>
    <t xml:space="preserve">Nepremičnina je primerna le za specifično uporabo: </t>
  </si>
  <si>
    <t xml:space="preserve">Stavbna pravica: </t>
  </si>
  <si>
    <t xml:space="preserve">Druge omejitve (kot npr. užitek, služnost stanovanja…): </t>
  </si>
  <si>
    <t xml:space="preserve">Plombe: </t>
  </si>
  <si>
    <t xml:space="preserve">opis: </t>
  </si>
  <si>
    <t xml:space="preserve">ocenjeno: </t>
  </si>
  <si>
    <t>Ocenjena tržna vrednost (TV)</t>
  </si>
  <si>
    <t xml:space="preserve">Datum ogleda: </t>
  </si>
  <si>
    <t xml:space="preserve">Datum priprave poročila: </t>
  </si>
  <si>
    <t xml:space="preserve">Datum ocene vrednosti: </t>
  </si>
  <si>
    <t xml:space="preserve">Ocenjena tržna vrednost (TV): </t>
  </si>
  <si>
    <t xml:space="preserve">Stroški prodaje: </t>
  </si>
  <si>
    <t xml:space="preserve">Kratek opis nepremičnine: </t>
  </si>
  <si>
    <t xml:space="preserve">Bremena (prehodno vpisane hipoteke): </t>
  </si>
  <si>
    <t xml:space="preserve">Številka lokacijske informacije/potrdilo o namenski rabi: </t>
  </si>
  <si>
    <t>interna oznaka:</t>
  </si>
  <si>
    <t>Cenitev po mdn. standardih</t>
  </si>
  <si>
    <t>IVSC - MSOV</t>
  </si>
  <si>
    <t>EVS - Tegova</t>
  </si>
  <si>
    <t>RICS</t>
  </si>
  <si>
    <t>Ostalo</t>
  </si>
  <si>
    <t>6.</t>
  </si>
  <si>
    <t>1.</t>
  </si>
  <si>
    <t>2.</t>
  </si>
  <si>
    <t>3.</t>
  </si>
  <si>
    <t>4.</t>
  </si>
  <si>
    <t>5.</t>
  </si>
  <si>
    <t>9.</t>
  </si>
  <si>
    <t>10.</t>
  </si>
  <si>
    <t>11.</t>
  </si>
  <si>
    <t>12.</t>
  </si>
  <si>
    <t>13.</t>
  </si>
  <si>
    <t>14.</t>
  </si>
  <si>
    <t>7.</t>
  </si>
  <si>
    <t xml:space="preserve">Poročilo po mdn. standardih ocenjevanja vrednosti: </t>
  </si>
  <si>
    <t>VRSTA NEPREMIČNINE</t>
  </si>
  <si>
    <t>PODATKI O OCENJEVALCU</t>
  </si>
  <si>
    <t>PODATKI O UPORABNIKU POROČILA</t>
  </si>
  <si>
    <t>PODATKI O NAROČNIKU POROČILA</t>
  </si>
  <si>
    <t>Ocenjeno</t>
  </si>
  <si>
    <t>KOMENTAR OCENJEVALCA GLEDE SKLADNOSTI GRADNJE Z VELJAVNIM GZ</t>
  </si>
  <si>
    <t>Spustni seznami</t>
  </si>
  <si>
    <t>drugo zemljišče</t>
  </si>
  <si>
    <t>Neskladnost:</t>
  </si>
  <si>
    <t>pri pregledu ugotavljam manjše neskladnosti med stanjem v naravi in pregledano razpoložljivo dokumentacijo</t>
  </si>
  <si>
    <t>pri pregledu ugotavljam veliko neskladje med stanjem v naravi in pregledano razpoložljivo dokumentacijo</t>
  </si>
  <si>
    <t>na osnovi predložene dokumentacije ni možno podati mnenja o skladnosti</t>
  </si>
  <si>
    <t xml:space="preserve">Izberi odgovor glede mnenja: </t>
  </si>
  <si>
    <t>POVZETEK POROČILA O OCENI VREDNOSTI NEPREMIČNINE ZA NAMEN ZAVAROVANEGA POSOJANJA</t>
  </si>
  <si>
    <r>
      <t xml:space="preserve">Polja, označena z </t>
    </r>
    <r>
      <rPr>
        <i/>
        <sz val="10"/>
        <color rgb="FFFF0000"/>
        <rFont val="Calibri"/>
        <family val="2"/>
        <charset val="238"/>
        <scheme val="minor"/>
      </rPr>
      <t>*</t>
    </r>
    <r>
      <rPr>
        <i/>
        <sz val="10"/>
        <rFont val="Calibri"/>
        <family val="2"/>
        <charset val="238"/>
        <scheme val="minor"/>
      </rPr>
      <t>, so opcijska.</t>
    </r>
  </si>
  <si>
    <r>
      <t xml:space="preserve"> </t>
    </r>
    <r>
      <rPr>
        <sz val="11"/>
        <color rgb="FFFF0000"/>
        <rFont val="Calibri"/>
        <family val="2"/>
        <charset val="238"/>
        <scheme val="minor"/>
      </rPr>
      <t xml:space="preserve">* </t>
    </r>
    <r>
      <rPr>
        <sz val="11"/>
        <color theme="1"/>
        <rFont val="Calibri"/>
        <family val="2"/>
        <charset val="238"/>
        <scheme val="minor"/>
      </rPr>
      <t xml:space="preserve">Ocena stroškov za legalizacijo: </t>
    </r>
  </si>
  <si>
    <r>
      <rPr>
        <sz val="11"/>
        <color rgb="FFFF0000"/>
        <rFont val="Calibri"/>
        <family val="2"/>
        <charset val="238"/>
        <scheme val="minor"/>
      </rPr>
      <t>*</t>
    </r>
    <r>
      <rPr>
        <sz val="11"/>
        <rFont val="Calibri"/>
        <family val="2"/>
        <charset val="238"/>
        <scheme val="minor"/>
      </rPr>
      <t xml:space="preserve"> Ocenjena likvidacijska vrednost (prisilna prodaja): </t>
    </r>
  </si>
  <si>
    <t xml:space="preserve">Tržljivost (likvidnost) nepremičnine in čas prodaje v mesecih: </t>
  </si>
  <si>
    <t>Tržljivost (likvidnost) nepremičnine in čas prodaje v mesecih:</t>
  </si>
  <si>
    <t>1 - Hitro prodajljivo (6-12 mesecev)</t>
  </si>
  <si>
    <t>2 - Normalno prodajljivo (12-24 mesecev)</t>
  </si>
  <si>
    <t>3 - Težje prodajljivo (24-48 mesecev)</t>
  </si>
  <si>
    <t>4 - Nelikvidno (&gt; 48 mesecev)</t>
  </si>
  <si>
    <t>Ni znano / ni možno preveriti</t>
  </si>
  <si>
    <t>V skladu z MSOV/standard C39103 je oblika poročanja dogovorjena med ocenjevalcem in uporabnikom (poslovno banko oz. hranilnico). Ta povzetek je veljaven samo skupaj s celotnim poročilom o oceni vrednosti nepremičnine - ločena uporaba ni dovoljena.</t>
  </si>
  <si>
    <t>pri pregledu ne ugotavljam, da bi bil objekt očitno nelegalen ali očitno neskladen ali očitno nevaren</t>
  </si>
  <si>
    <t>8. UPORABA NEPREMIČNINE (na dan ocenjevanja)</t>
  </si>
  <si>
    <r>
      <rPr>
        <sz val="11"/>
        <color rgb="FFFF0000"/>
        <rFont val="Calibri"/>
        <family val="2"/>
        <charset val="238"/>
        <scheme val="minor"/>
      </rPr>
      <t>*</t>
    </r>
    <r>
      <rPr>
        <sz val="11"/>
        <rFont val="Calibri"/>
        <family val="2"/>
        <charset val="238"/>
        <scheme val="minor"/>
      </rPr>
      <t xml:space="preserve"> TV ob prenehanju poslovanja (prostovoljno prenehanje): </t>
    </r>
  </si>
  <si>
    <t xml:space="preserve">Ime in priimek oziroma naziv družbe: </t>
  </si>
  <si>
    <t>Razred:</t>
  </si>
  <si>
    <t>Podnebni/okoljski dejavniki</t>
  </si>
  <si>
    <t>15.</t>
  </si>
  <si>
    <t>Stolpec1</t>
  </si>
  <si>
    <t>Datum izdaje:</t>
  </si>
  <si>
    <t>Razred iz energetske izkaznice</t>
  </si>
  <si>
    <t xml:space="preserve">EI se po zakonu ne zahteva: </t>
  </si>
  <si>
    <t>stavbe, ki se uporabljajo za obredne namene ali verske dejavnosti</t>
  </si>
  <si>
    <t>enostavni in nezahtevni objekti</t>
  </si>
  <si>
    <r>
      <t>samostojne stavbe s celotno uporabno tlorisno površino, manjšo od 50 m</t>
    </r>
    <r>
      <rPr>
        <vertAlign val="superscript"/>
        <sz val="8"/>
        <color theme="1"/>
        <rFont val="Arial"/>
        <family val="2"/>
        <charset val="238"/>
      </rPr>
      <t>2</t>
    </r>
  </si>
  <si>
    <t>ind. stavbe in skladišča, če se v njih ne uporablja energija za zagotavljanje notr. klimatskih pogojev</t>
  </si>
  <si>
    <t>nestanovanjske kmet. stavbe, če se v njih ne uporablja energija za zagotavljanje notr. klimatskih pogojev</t>
  </si>
  <si>
    <t xml:space="preserve">Način ogrevanja: </t>
  </si>
  <si>
    <t>Način ogrevanja:</t>
  </si>
  <si>
    <t>ogrevanje na toplotno črpalko, daljinsko, lesna biomasa ali elektrika iz obnovljivih virov</t>
  </si>
  <si>
    <t>ekstra lahko kurilno olje (ELKO) ali plin</t>
  </si>
  <si>
    <t>premog ali elektrika iz neobnovljivih virov</t>
  </si>
  <si>
    <t>Toplotna izoliranost objekta:</t>
  </si>
  <si>
    <r>
      <t xml:space="preserve">dobro izolirano (debelina &gt; 10 cm) </t>
    </r>
    <r>
      <rPr>
        <b/>
        <sz val="8"/>
        <color theme="1"/>
        <rFont val="Arial"/>
        <family val="2"/>
        <charset val="238"/>
      </rPr>
      <t>in</t>
    </r>
    <r>
      <rPr>
        <sz val="8"/>
        <color theme="1"/>
        <rFont val="Arial"/>
        <family val="2"/>
        <charset val="238"/>
      </rPr>
      <t xml:space="preserve"> novejše zunanje stavbno pohištvo (Ug &lt; 1,1)</t>
    </r>
  </si>
  <si>
    <r>
      <t xml:space="preserve">slabo izolirano (debelina =&lt; 10 cm) </t>
    </r>
    <r>
      <rPr>
        <b/>
        <sz val="8"/>
        <color theme="1"/>
        <rFont val="Arial"/>
        <family val="2"/>
        <charset val="238"/>
      </rPr>
      <t>ali</t>
    </r>
    <r>
      <rPr>
        <sz val="8"/>
        <color theme="1"/>
        <rFont val="Arial"/>
        <family val="2"/>
        <charset val="238"/>
      </rPr>
      <t xml:space="preserve"> staro zunanje stavbno pohištvo</t>
    </r>
  </si>
  <si>
    <r>
      <t>brez izolacije</t>
    </r>
    <r>
      <rPr>
        <b/>
        <sz val="8"/>
        <color theme="1"/>
        <rFont val="Arial"/>
        <family val="2"/>
        <charset val="238"/>
      </rPr>
      <t xml:space="preserve"> in</t>
    </r>
    <r>
      <rPr>
        <sz val="8"/>
        <color theme="1"/>
        <rFont val="Arial"/>
        <family val="2"/>
        <charset val="238"/>
      </rPr>
      <t xml:space="preserve"> staro stavbno pohištvo</t>
    </r>
  </si>
  <si>
    <t xml:space="preserve">Toplotna izoliranost objekta: </t>
  </si>
  <si>
    <t>Poplavna ogroženost objekta:</t>
  </si>
  <si>
    <t xml:space="preserve">območje razreda brez in s preostalo poplavno nevarnostjo </t>
  </si>
  <si>
    <t xml:space="preserve">območje razreda majhne in srednje poplavne nevarnosti </t>
  </si>
  <si>
    <t xml:space="preserve">območje razreda velike poplavne nevarnosti    </t>
  </si>
  <si>
    <t>Št. točk:</t>
  </si>
  <si>
    <t xml:space="preserve">Vrsta stavbe, če se EI po zakonu ne zahteva: </t>
  </si>
  <si>
    <r>
      <rPr>
        <sz val="11"/>
        <color rgb="FFFF0000"/>
        <rFont val="Calibri"/>
        <family val="2"/>
        <charset val="238"/>
        <scheme val="minor"/>
      </rPr>
      <t>*</t>
    </r>
    <r>
      <rPr>
        <sz val="11"/>
        <rFont val="Calibri"/>
        <family val="2"/>
        <charset val="238"/>
        <scheme val="minor"/>
      </rPr>
      <t xml:space="preserve"> Obstoj veljavne najemne pogodbe:   </t>
    </r>
  </si>
  <si>
    <t>točke</t>
  </si>
  <si>
    <t>neg. vpliv nepremičnine na okolje  (A)</t>
  </si>
  <si>
    <t>neg. vpliv okolja na nepremičnino (B)</t>
  </si>
  <si>
    <t>nizek</t>
  </si>
  <si>
    <t>visok</t>
  </si>
  <si>
    <t>Izmerjena emisija CO2 (v kg/m2a):</t>
  </si>
  <si>
    <t xml:space="preserve">Energetska izkaznica (EI): </t>
  </si>
  <si>
    <t>A1 oz. kadar potrebna toplota za ogrevanje stavbe na enoto uporabne površine stavbe znaša do vključno 10 kWh/m2a</t>
  </si>
  <si>
    <t>A2 oz. kadar potrebna toplota za ogrevanje stavbe na enoto uporabne površine stavbe znaša več od 10 in do vključno 15 kWh/m2a</t>
  </si>
  <si>
    <t>B1 oz. kadar potrebna toplota za ogrevanje stavbe na enoto uporabne površine stavbe znaša več od 15 in do vključno 25 kWh/m2a</t>
  </si>
  <si>
    <t>B2 oz. kadar potrebna toplota za ogrevanje stavbe na enoto uporabne površine stavbe znaša več od 25 in do vključno 35 kWh/m2a</t>
  </si>
  <si>
    <t>C oz. kadar potrebna toplota za ogrevanje stavbe na enoto uporabne površine stavbe znaša več od 35 in do vključno 60 kWh/m2a</t>
  </si>
  <si>
    <t>D oz. kadar potrebna toplota za ogrevanje stavbe na enoto uporabne površine stavbe znaša več od 60 do vključno 105 kWh/m2a</t>
  </si>
  <si>
    <t>E oz. kadar potrebna toplota za ogrevanje stavbe na enoto uporabne površine stavbe znaša več od 105 in do vključno 150 kWh/m2a</t>
  </si>
  <si>
    <t>F oz. kadar potrebna toplota za ogrevanje stavbe na enoto uporabne površine stavbe znaša več od 150 kWh/m2a in do vključno 210 kWh/m2a</t>
  </si>
  <si>
    <t>G oz. kadar potrebna toplota za ogrevanje stavbe na enoto uporabne površine stavbe znaša nad 210 kWh/m2a</t>
  </si>
  <si>
    <t>TRANZICIJSKI DEJAVNIKI</t>
  </si>
  <si>
    <t>FIZIČNI DEJAVNIKI</t>
  </si>
  <si>
    <t xml:space="preserve">Poplavna ogroženost (pretežno): </t>
  </si>
  <si>
    <t>PODNEBNI IN OKOLJSKI DEJAVNIKI</t>
  </si>
  <si>
    <r>
      <rPr>
        <b/>
        <sz val="11"/>
        <rFont val="Calibri"/>
        <family val="2"/>
        <charset val="238"/>
        <scheme val="minor"/>
      </rPr>
      <t xml:space="preserve">Stavba ali del stavbe 1     </t>
    </r>
    <r>
      <rPr>
        <sz val="11"/>
        <rFont val="Calibri"/>
        <family val="2"/>
        <charset val="238"/>
        <scheme val="minor"/>
      </rPr>
      <t xml:space="preserve">              Št. stavbe ali dela stavbe:</t>
    </r>
  </si>
  <si>
    <r>
      <rPr>
        <b/>
        <sz val="11"/>
        <rFont val="Calibri"/>
        <family val="2"/>
        <charset val="238"/>
        <scheme val="minor"/>
      </rPr>
      <t xml:space="preserve">Stavba ali del stavbe 2     </t>
    </r>
    <r>
      <rPr>
        <sz val="11"/>
        <rFont val="Calibri"/>
        <family val="2"/>
        <charset val="238"/>
        <scheme val="minor"/>
      </rPr>
      <t xml:space="preserve">              Št. stavbe ali dela stavbe:</t>
    </r>
  </si>
  <si>
    <r>
      <rPr>
        <b/>
        <sz val="11"/>
        <rFont val="Calibri"/>
        <family val="2"/>
        <charset val="238"/>
        <scheme val="minor"/>
      </rPr>
      <t xml:space="preserve">Stavba ali del stavbe 3     </t>
    </r>
    <r>
      <rPr>
        <sz val="11"/>
        <rFont val="Calibri"/>
        <family val="2"/>
        <charset val="238"/>
        <scheme val="minor"/>
      </rPr>
      <t xml:space="preserve">              Št. stavbe ali dela stavbe:</t>
    </r>
  </si>
  <si>
    <r>
      <rPr>
        <b/>
        <sz val="11"/>
        <rFont val="Calibri"/>
        <family val="2"/>
        <charset val="238"/>
        <scheme val="minor"/>
      </rPr>
      <t xml:space="preserve">     </t>
    </r>
    <r>
      <rPr>
        <sz val="11"/>
        <rFont val="Calibri"/>
        <family val="2"/>
        <charset val="238"/>
        <scheme val="minor"/>
      </rPr>
      <t xml:space="preserve">                                                                                 Parc.št.:</t>
    </r>
  </si>
  <si>
    <r>
      <rPr>
        <sz val="10"/>
        <rFont val="Symbol"/>
        <family val="1"/>
        <charset val="2"/>
      </rPr>
      <t>S</t>
    </r>
    <r>
      <rPr>
        <sz val="10"/>
        <rFont val="Calibri"/>
        <family val="2"/>
        <charset val="238"/>
        <scheme val="minor"/>
      </rPr>
      <t>=</t>
    </r>
  </si>
  <si>
    <t xml:space="preserve">Št. parcele: </t>
  </si>
  <si>
    <t>Primarna energija (v kWh/m2a):</t>
  </si>
  <si>
    <r>
      <rPr>
        <b/>
        <sz val="11"/>
        <rFont val="Calibri"/>
        <family val="2"/>
        <charset val="238"/>
        <scheme val="minor"/>
      </rPr>
      <t xml:space="preserve">Stavba ali del stavbe 4     </t>
    </r>
    <r>
      <rPr>
        <sz val="11"/>
        <rFont val="Calibri"/>
        <family val="2"/>
        <charset val="238"/>
        <scheme val="minor"/>
      </rPr>
      <t xml:space="preserve">              Št. stavbe ali dela stavbe:</t>
    </r>
  </si>
  <si>
    <r>
      <rPr>
        <b/>
        <sz val="11"/>
        <rFont val="Calibri"/>
        <family val="2"/>
        <charset val="238"/>
        <scheme val="minor"/>
      </rPr>
      <t xml:space="preserve">Stavba ali del stavbe 5     </t>
    </r>
    <r>
      <rPr>
        <sz val="11"/>
        <rFont val="Calibri"/>
        <family val="2"/>
        <charset val="238"/>
        <scheme val="minor"/>
      </rPr>
      <t xml:space="preserve">              Št. stavbe ali dela stavbe:</t>
    </r>
  </si>
  <si>
    <r>
      <rPr>
        <b/>
        <sz val="11"/>
        <rFont val="Calibri"/>
        <family val="2"/>
        <charset val="238"/>
        <scheme val="minor"/>
      </rPr>
      <t xml:space="preserve">Stavba ali del stavbe 6     </t>
    </r>
    <r>
      <rPr>
        <sz val="11"/>
        <rFont val="Calibri"/>
        <family val="2"/>
        <charset val="238"/>
        <scheme val="minor"/>
      </rPr>
      <t xml:space="preserve">              Št. stavbe ali dela stavbe:</t>
    </r>
  </si>
  <si>
    <t xml:space="preserve">Tip po Uredbi CRR: </t>
  </si>
  <si>
    <t>kmetija</t>
  </si>
  <si>
    <t xml:space="preserve">datum ocenjevanja: </t>
  </si>
  <si>
    <t>Obrazec v04.1 - 13. dec.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</si>
</sst>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yy;@"/>
  </numFmts>
  <fonts count="32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rgb="FF7030A0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i/>
      <u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0"/>
      <color rgb="FF0070C0"/>
      <name val="Calibri"/>
      <family val="2"/>
      <charset val="238"/>
      <scheme val="minor"/>
    </font>
    <font>
      <b/>
      <sz val="18"/>
      <color theme="0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0" tint="-0.34998626667073579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i/>
      <sz val="10"/>
      <color rgb="FFFF0000"/>
      <name val="Calibri"/>
      <family val="2"/>
      <charset val="238"/>
      <scheme val="minor"/>
    </font>
    <font>
      <b/>
      <sz val="11"/>
      <color rgb="FF00B05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vertAlign val="superscript"/>
      <sz val="8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8"/>
      <color rgb="FF000000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sz val="10"/>
      <name val="Symbol"/>
      <family val="1"/>
      <charset val="2"/>
    </font>
    <font>
      <sz val="10"/>
      <name val="Calibri"/>
      <family val="1"/>
      <charset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1">
    <xf numFmtId="0" fontId="0" fillId="0" borderId="0" xfId="0"/>
    <xf numFmtId="0" fontId="2" fillId="0" borderId="0" xfId="0" applyFont="1"/>
    <xf numFmtId="0" fontId="0" fillId="4" borderId="0" xfId="0" applyFill="1"/>
    <xf numFmtId="0" fontId="0" fillId="4" borderId="0" xfId="0" applyFont="1" applyFill="1" applyBorder="1" applyAlignment="1"/>
    <xf numFmtId="0" fontId="4" fillId="4" borderId="0" xfId="0" applyFont="1" applyFill="1"/>
    <xf numFmtId="0" fontId="2" fillId="4" borderId="0" xfId="0" applyFont="1" applyFill="1"/>
    <xf numFmtId="0" fontId="2" fillId="4" borderId="0" xfId="0" applyFont="1" applyFill="1" applyBorder="1" applyAlignment="1"/>
    <xf numFmtId="0" fontId="0" fillId="4" borderId="0" xfId="0" applyFont="1" applyFill="1" applyBorder="1"/>
    <xf numFmtId="0" fontId="0" fillId="4" borderId="0" xfId="0" applyFont="1" applyFill="1" applyBorder="1" applyAlignment="1">
      <alignment horizontal="right"/>
    </xf>
    <xf numFmtId="0" fontId="0" fillId="4" borderId="0" xfId="0" applyNumberFormat="1" applyFill="1"/>
    <xf numFmtId="0" fontId="0" fillId="4" borderId="0" xfId="0" applyFill="1" applyAlignment="1">
      <alignment wrapText="1"/>
    </xf>
    <xf numFmtId="0" fontId="6" fillId="4" borderId="0" xfId="0" applyFont="1" applyFill="1" applyBorder="1" applyAlignment="1"/>
    <xf numFmtId="0" fontId="8" fillId="4" borderId="0" xfId="0" applyFont="1" applyFill="1" applyBorder="1" applyAlignment="1"/>
    <xf numFmtId="0" fontId="6" fillId="4" borderId="0" xfId="0" applyFont="1" applyFill="1" applyBorder="1"/>
    <xf numFmtId="0" fontId="2" fillId="4" borderId="0" xfId="0" applyFont="1" applyFill="1" applyBorder="1" applyAlignment="1">
      <alignment horizontal="right"/>
    </xf>
    <xf numFmtId="0" fontId="6" fillId="4" borderId="0" xfId="0" applyFont="1" applyFill="1"/>
    <xf numFmtId="0" fontId="8" fillId="4" borderId="0" xfId="0" applyFont="1" applyFill="1" applyBorder="1"/>
    <xf numFmtId="0" fontId="2" fillId="4" borderId="0" xfId="0" applyFont="1" applyFill="1" applyBorder="1"/>
    <xf numFmtId="0" fontId="2" fillId="4" borderId="0" xfId="0" applyFont="1" applyFill="1" applyBorder="1" applyAlignment="1">
      <alignment horizontal="left"/>
    </xf>
    <xf numFmtId="49" fontId="3" fillId="4" borderId="0" xfId="0" applyNumberFormat="1" applyFont="1" applyFill="1" applyBorder="1" applyAlignment="1">
      <alignment horizontal="center"/>
    </xf>
    <xf numFmtId="0" fontId="2" fillId="4" borderId="0" xfId="0" quotePrefix="1" applyFont="1" applyFill="1" applyBorder="1" applyAlignment="1">
      <alignment horizontal="right"/>
    </xf>
    <xf numFmtId="0" fontId="2" fillId="4" borderId="0" xfId="0" quotePrefix="1" applyFont="1" applyFill="1" applyBorder="1" applyAlignment="1"/>
    <xf numFmtId="0" fontId="6" fillId="4" borderId="0" xfId="0" applyFont="1" applyFill="1" applyAlignment="1">
      <alignment horizontal="left"/>
    </xf>
    <xf numFmtId="16" fontId="0" fillId="4" borderId="0" xfId="0" applyNumberFormat="1" applyFill="1"/>
    <xf numFmtId="16" fontId="2" fillId="4" borderId="0" xfId="0" applyNumberFormat="1" applyFont="1" applyFill="1"/>
    <xf numFmtId="0" fontId="2" fillId="4" borderId="0" xfId="0" applyFont="1" applyFill="1" applyAlignment="1">
      <alignment horizontal="center"/>
    </xf>
    <xf numFmtId="0" fontId="6" fillId="4" borderId="0" xfId="0" applyFont="1" applyFill="1" applyAlignment="1">
      <alignment horizontal="right"/>
    </xf>
    <xf numFmtId="0" fontId="2" fillId="4" borderId="0" xfId="0" applyFont="1" applyFill="1" applyAlignment="1">
      <alignment wrapText="1"/>
    </xf>
    <xf numFmtId="0" fontId="8" fillId="4" borderId="0" xfId="0" applyFont="1" applyFill="1"/>
    <xf numFmtId="0" fontId="9" fillId="4" borderId="0" xfId="0" applyFont="1" applyFill="1" applyBorder="1" applyAlignment="1"/>
    <xf numFmtId="0" fontId="10" fillId="4" borderId="0" xfId="0" applyFont="1" applyFill="1" applyAlignment="1">
      <alignment horizontal="left" vertical="top"/>
    </xf>
    <xf numFmtId="0" fontId="7" fillId="4" borderId="0" xfId="0" applyFont="1" applyFill="1"/>
    <xf numFmtId="0" fontId="7" fillId="4" borderId="0" xfId="0" applyFont="1" applyFill="1" applyAlignment="1">
      <alignment wrapText="1"/>
    </xf>
    <xf numFmtId="0" fontId="11" fillId="4" borderId="0" xfId="0" applyFont="1" applyFill="1"/>
    <xf numFmtId="0" fontId="0" fillId="4" borderId="0" xfId="0" applyFill="1" applyAlignment="1">
      <alignment horizontal="right"/>
    </xf>
    <xf numFmtId="0" fontId="2" fillId="4" borderId="0" xfId="0" applyFont="1" applyFill="1" applyAlignment="1">
      <alignment horizontal="right"/>
    </xf>
    <xf numFmtId="0" fontId="2" fillId="4" borderId="0" xfId="0" applyFont="1" applyFill="1" applyBorder="1" applyAlignment="1">
      <alignment horizontal="left"/>
    </xf>
    <xf numFmtId="0" fontId="2" fillId="4" borderId="0" xfId="0" applyFont="1" applyFill="1" applyAlignment="1">
      <alignment horizontal="left"/>
    </xf>
    <xf numFmtId="0" fontId="12" fillId="4" borderId="0" xfId="0" applyFont="1" applyFill="1"/>
    <xf numFmtId="0" fontId="13" fillId="4" borderId="0" xfId="0" applyFont="1" applyFill="1" applyBorder="1" applyAlignment="1"/>
    <xf numFmtId="0" fontId="2" fillId="4" borderId="0" xfId="0" applyFont="1" applyFill="1" applyBorder="1" applyAlignment="1">
      <alignment horizontal="left"/>
    </xf>
    <xf numFmtId="0" fontId="0" fillId="4" borderId="0" xfId="0" applyFill="1" applyAlignment="1"/>
    <xf numFmtId="0" fontId="2" fillId="0" borderId="0" xfId="0" applyFont="1" applyFill="1" applyAlignment="1">
      <alignment horizontal="right"/>
    </xf>
    <xf numFmtId="0" fontId="6" fillId="4" borderId="0" xfId="0" applyFont="1" applyFill="1" applyBorder="1" applyAlignment="1">
      <alignment horizontal="right"/>
    </xf>
    <xf numFmtId="0" fontId="5" fillId="6" borderId="0" xfId="0" applyFont="1" applyFill="1" applyBorder="1" applyAlignment="1"/>
    <xf numFmtId="0" fontId="5" fillId="6" borderId="0" xfId="0" applyFont="1" applyFill="1"/>
    <xf numFmtId="0" fontId="5" fillId="6" borderId="0" xfId="0" applyFont="1" applyFill="1" applyBorder="1" applyAlignment="1">
      <alignment horizontal="left"/>
    </xf>
    <xf numFmtId="0" fontId="15" fillId="4" borderId="0" xfId="0" applyFont="1" applyFill="1" applyBorder="1" applyAlignment="1">
      <alignment horizontal="right"/>
    </xf>
    <xf numFmtId="0" fontId="0" fillId="0" borderId="0" xfId="0" applyAlignment="1">
      <alignment horizontal="right"/>
    </xf>
    <xf numFmtId="16" fontId="2" fillId="4" borderId="0" xfId="0" applyNumberFormat="1" applyFont="1" applyFill="1" applyBorder="1" applyAlignment="1">
      <alignment horizontal="right"/>
    </xf>
    <xf numFmtId="0" fontId="5" fillId="4" borderId="0" xfId="0" quotePrefix="1" applyFont="1" applyFill="1" applyBorder="1" applyAlignment="1">
      <alignment horizontal="right"/>
    </xf>
    <xf numFmtId="0" fontId="1" fillId="4" borderId="0" xfId="0" applyFont="1" applyFill="1" applyAlignment="1">
      <alignment horizontal="right"/>
    </xf>
    <xf numFmtId="0" fontId="16" fillId="4" borderId="0" xfId="0" applyFont="1" applyFill="1" applyBorder="1" applyAlignment="1">
      <alignment horizontal="right"/>
    </xf>
    <xf numFmtId="0" fontId="17" fillId="0" borderId="0" xfId="0" applyFont="1"/>
    <xf numFmtId="0" fontId="20" fillId="0" borderId="0" xfId="0" applyFont="1"/>
    <xf numFmtId="0" fontId="18" fillId="4" borderId="0" xfId="0" applyFont="1" applyFill="1" applyAlignment="1">
      <alignment horizontal="right"/>
    </xf>
    <xf numFmtId="0" fontId="6" fillId="4" borderId="0" xfId="0" applyFont="1" applyFill="1" applyBorder="1" applyAlignment="1">
      <alignment horizontal="center"/>
    </xf>
    <xf numFmtId="0" fontId="0" fillId="0" borderId="0" xfId="0" applyFill="1"/>
    <xf numFmtId="0" fontId="1" fillId="0" borderId="0" xfId="0" applyFont="1" applyFill="1"/>
    <xf numFmtId="0" fontId="8" fillId="4" borderId="0" xfId="0" applyFont="1" applyFill="1" applyBorder="1" applyAlignment="1">
      <alignment horizontal="center"/>
    </xf>
    <xf numFmtId="0" fontId="0" fillId="4" borderId="0" xfId="0" applyFill="1" applyBorder="1" applyAlignment="1"/>
    <xf numFmtId="0" fontId="0" fillId="4" borderId="0" xfId="0" applyFill="1" applyBorder="1" applyAlignment="1">
      <alignment horizontal="right"/>
    </xf>
    <xf numFmtId="0" fontId="5" fillId="6" borderId="0" xfId="0" applyFont="1" applyFill="1" applyBorder="1" applyAlignment="1">
      <alignment horizontal="right"/>
    </xf>
    <xf numFmtId="0" fontId="2" fillId="4" borderId="0" xfId="0" quotePrefix="1" applyFont="1" applyFill="1" applyAlignment="1">
      <alignment horizontal="right"/>
    </xf>
    <xf numFmtId="0" fontId="15" fillId="0" borderId="0" xfId="0" applyFont="1"/>
    <xf numFmtId="0" fontId="19" fillId="0" borderId="0" xfId="0" applyFont="1" applyProtection="1">
      <protection hidden="1"/>
    </xf>
    <xf numFmtId="0" fontId="20" fillId="0" borderId="0" xfId="0" applyFont="1" applyProtection="1">
      <protection hidden="1"/>
    </xf>
    <xf numFmtId="0" fontId="15" fillId="0" borderId="0" xfId="0" applyFont="1" applyBorder="1" applyAlignment="1" applyProtection="1">
      <protection hidden="1"/>
    </xf>
    <xf numFmtId="0" fontId="15" fillId="0" borderId="0" xfId="0" applyFont="1" applyFill="1" applyBorder="1" applyAlignment="1" applyProtection="1">
      <protection hidden="1"/>
    </xf>
    <xf numFmtId="0" fontId="15" fillId="0" borderId="0" xfId="0" applyFont="1" applyBorder="1" applyProtection="1">
      <protection hidden="1"/>
    </xf>
    <xf numFmtId="0" fontId="21" fillId="0" borderId="0" xfId="0" applyFont="1" applyFill="1" applyBorder="1" applyAlignment="1" applyProtection="1">
      <protection hidden="1"/>
    </xf>
    <xf numFmtId="0" fontId="15" fillId="0" borderId="0" xfId="0" quotePrefix="1" applyFont="1" applyFill="1" applyBorder="1" applyAlignment="1" applyProtection="1">
      <protection hidden="1"/>
    </xf>
    <xf numFmtId="16" fontId="20" fillId="0" borderId="0" xfId="0" quotePrefix="1" applyNumberFormat="1" applyFont="1" applyProtection="1">
      <protection hidden="1"/>
    </xf>
    <xf numFmtId="0" fontId="20" fillId="0" borderId="0" xfId="0" quotePrefix="1" applyFont="1" applyProtection="1">
      <protection hidden="1"/>
    </xf>
    <xf numFmtId="0" fontId="19" fillId="0" borderId="0" xfId="0" applyFont="1" applyFill="1" applyProtection="1">
      <protection hidden="1"/>
    </xf>
    <xf numFmtId="0" fontId="15" fillId="0" borderId="0" xfId="0" quotePrefix="1" applyFont="1" applyFill="1" applyProtection="1">
      <protection hidden="1"/>
    </xf>
    <xf numFmtId="0" fontId="20" fillId="0" borderId="0" xfId="0" applyFont="1" applyFill="1" applyProtection="1">
      <protection hidden="1"/>
    </xf>
    <xf numFmtId="0" fontId="20" fillId="0" borderId="0" xfId="0" applyFont="1" applyAlignment="1" applyProtection="1">
      <alignment horizontal="left"/>
      <protection hidden="1"/>
    </xf>
    <xf numFmtId="0" fontId="0" fillId="0" borderId="0" xfId="0" applyProtection="1">
      <protection hidden="1"/>
    </xf>
    <xf numFmtId="0" fontId="5" fillId="4" borderId="0" xfId="0" applyFont="1" applyFill="1" applyAlignment="1">
      <alignment horizontal="right"/>
    </xf>
    <xf numFmtId="0" fontId="2" fillId="4" borderId="0" xfId="0" applyFont="1" applyFill="1" applyAlignment="1">
      <alignment horizontal="right"/>
    </xf>
    <xf numFmtId="0" fontId="2" fillId="4" borderId="0" xfId="0" applyFont="1" applyFill="1" applyAlignment="1">
      <alignment horizontal="right"/>
    </xf>
    <xf numFmtId="0" fontId="5" fillId="7" borderId="0" xfId="0" applyFont="1" applyFill="1"/>
    <xf numFmtId="0" fontId="23" fillId="0" borderId="0" xfId="0" applyFont="1" applyProtection="1">
      <protection hidden="1"/>
    </xf>
    <xf numFmtId="0" fontId="24" fillId="0" borderId="0" xfId="0" applyFont="1"/>
    <xf numFmtId="0" fontId="26" fillId="0" borderId="0" xfId="0" applyFont="1"/>
    <xf numFmtId="0" fontId="28" fillId="0" borderId="0" xfId="0" applyFont="1"/>
    <xf numFmtId="1" fontId="6" fillId="2" borderId="1" xfId="0" applyNumberFormat="1" applyFont="1" applyFill="1" applyBorder="1"/>
    <xf numFmtId="0" fontId="8" fillId="0" borderId="0" xfId="0" applyFont="1"/>
    <xf numFmtId="0" fontId="8" fillId="0" borderId="0" xfId="0" applyFont="1" applyProtection="1">
      <protection hidden="1"/>
    </xf>
    <xf numFmtId="1" fontId="8" fillId="0" borderId="0" xfId="0" applyNumberFormat="1" applyFont="1"/>
    <xf numFmtId="0" fontId="0" fillId="0" borderId="0" xfId="0" applyAlignment="1">
      <alignment horizontal="center"/>
    </xf>
    <xf numFmtId="1" fontId="0" fillId="0" borderId="0" xfId="0" applyNumberFormat="1" applyAlignment="1">
      <alignment horizontal="center"/>
    </xf>
    <xf numFmtId="0" fontId="0" fillId="11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9" borderId="0" xfId="0" applyFill="1" applyAlignment="1">
      <alignment horizontal="center"/>
    </xf>
    <xf numFmtId="0" fontId="0" fillId="8" borderId="0" xfId="0" applyFill="1" applyAlignment="1">
      <alignment horizontal="center"/>
    </xf>
    <xf numFmtId="0" fontId="26" fillId="0" borderId="0" xfId="0" applyFont="1" applyAlignment="1">
      <alignment horizontal="right" vertical="center" textRotation="90"/>
    </xf>
    <xf numFmtId="1" fontId="8" fillId="0" borderId="0" xfId="0" applyNumberFormat="1" applyFont="1" applyAlignment="1">
      <alignment horizontal="right"/>
    </xf>
    <xf numFmtId="0" fontId="26" fillId="0" borderId="0" xfId="0" applyFont="1" applyAlignment="1">
      <alignment horizontal="center" vertical="center"/>
    </xf>
    <xf numFmtId="0" fontId="26" fillId="0" borderId="0" xfId="0" applyFont="1" applyAlignment="1">
      <alignment vertical="center"/>
    </xf>
    <xf numFmtId="1" fontId="29" fillId="0" borderId="13" xfId="0" applyNumberFormat="1" applyFont="1" applyBorder="1" applyAlignment="1">
      <alignment horizontal="center"/>
    </xf>
    <xf numFmtId="164" fontId="9" fillId="2" borderId="1" xfId="0" applyNumberFormat="1" applyFont="1" applyFill="1" applyBorder="1" applyAlignment="1" applyProtection="1">
      <alignment horizontal="left"/>
      <protection locked="0"/>
    </xf>
    <xf numFmtId="164" fontId="6" fillId="2" borderId="1" xfId="0" applyNumberFormat="1" applyFont="1" applyFill="1" applyBorder="1" applyAlignment="1" applyProtection="1">
      <alignment horizontal="left"/>
      <protection locked="0"/>
    </xf>
    <xf numFmtId="0" fontId="0" fillId="4" borderId="1" xfId="0" applyFont="1" applyFill="1" applyBorder="1" applyProtection="1">
      <protection locked="0"/>
    </xf>
    <xf numFmtId="0" fontId="0" fillId="4" borderId="1" xfId="0" applyFont="1" applyFill="1" applyBorder="1" applyAlignment="1" applyProtection="1">
      <protection locked="0"/>
    </xf>
    <xf numFmtId="0" fontId="6" fillId="2" borderId="1" xfId="0" applyFont="1" applyFill="1" applyBorder="1" applyAlignment="1" applyProtection="1">
      <alignment horizontal="left"/>
      <protection locked="0"/>
    </xf>
    <xf numFmtId="0" fontId="6" fillId="2" borderId="2" xfId="0" applyFont="1" applyFill="1" applyBorder="1" applyAlignment="1" applyProtection="1">
      <alignment horizontal="left"/>
      <protection locked="0"/>
    </xf>
    <xf numFmtId="0" fontId="6" fillId="2" borderId="2" xfId="0" applyFont="1" applyFill="1" applyBorder="1" applyAlignment="1" applyProtection="1">
      <alignment horizontal="right"/>
      <protection locked="0"/>
    </xf>
    <xf numFmtId="0" fontId="6" fillId="2" borderId="1" xfId="0" applyFont="1" applyFill="1" applyBorder="1" applyAlignment="1" applyProtection="1">
      <alignment horizontal="right"/>
      <protection locked="0"/>
    </xf>
    <xf numFmtId="0" fontId="6" fillId="3" borderId="1" xfId="0" applyFont="1" applyFill="1" applyBorder="1" applyAlignment="1" applyProtection="1">
      <alignment horizontal="left"/>
      <protection locked="0"/>
    </xf>
    <xf numFmtId="0" fontId="6" fillId="3" borderId="1" xfId="0" applyFont="1" applyFill="1" applyBorder="1" applyAlignment="1" applyProtection="1">
      <protection locked="0"/>
    </xf>
    <xf numFmtId="0" fontId="6" fillId="3" borderId="1" xfId="0" applyFont="1" applyFill="1" applyBorder="1" applyProtection="1">
      <protection locked="0"/>
    </xf>
    <xf numFmtId="0" fontId="6" fillId="2" borderId="1" xfId="0" applyFont="1" applyFill="1" applyBorder="1" applyProtection="1">
      <protection locked="0"/>
    </xf>
    <xf numFmtId="164" fontId="6" fillId="2" borderId="1" xfId="0" applyNumberFormat="1" applyFont="1" applyFill="1" applyBorder="1" applyProtection="1">
      <protection locked="0"/>
    </xf>
    <xf numFmtId="164" fontId="2" fillId="2" borderId="1" xfId="0" applyNumberFormat="1" applyFont="1" applyFill="1" applyBorder="1" applyAlignment="1" applyProtection="1">
      <alignment horizontal="right"/>
      <protection locked="0"/>
    </xf>
    <xf numFmtId="0" fontId="6" fillId="3" borderId="1" xfId="0" applyFont="1" applyFill="1" applyBorder="1" applyAlignment="1" applyProtection="1">
      <alignment horizontal="right"/>
      <protection locked="0"/>
    </xf>
    <xf numFmtId="4" fontId="2" fillId="2" borderId="1" xfId="0" applyNumberFormat="1" applyFont="1" applyFill="1" applyBorder="1" applyAlignment="1" applyProtection="1">
      <alignment horizontal="right"/>
      <protection locked="0"/>
    </xf>
    <xf numFmtId="0" fontId="2" fillId="2" borderId="1" xfId="0" applyFont="1" applyFill="1" applyBorder="1" applyAlignment="1" applyProtection="1">
      <alignment horizontal="right"/>
      <protection locked="0"/>
    </xf>
    <xf numFmtId="0" fontId="2" fillId="3" borderId="1" xfId="0" quotePrefix="1" applyFont="1" applyFill="1" applyBorder="1" applyAlignment="1" applyProtection="1">
      <alignment horizontal="left"/>
      <protection locked="0"/>
    </xf>
    <xf numFmtId="4" fontId="6" fillId="2" borderId="1" xfId="0" applyNumberFormat="1" applyFont="1" applyFill="1" applyBorder="1" applyAlignment="1" applyProtection="1">
      <alignment horizontal="right"/>
      <protection locked="0"/>
    </xf>
    <xf numFmtId="0" fontId="2" fillId="4" borderId="0" xfId="0" applyFont="1" applyFill="1" applyAlignment="1">
      <alignment horizontal="right"/>
    </xf>
    <xf numFmtId="0" fontId="2" fillId="4" borderId="0" xfId="0" applyFont="1" applyFill="1" applyAlignment="1">
      <alignment horizontal="right"/>
    </xf>
    <xf numFmtId="0" fontId="2" fillId="4" borderId="0" xfId="0" applyFont="1" applyFill="1" applyAlignment="1">
      <alignment horizontal="right"/>
    </xf>
    <xf numFmtId="0" fontId="5" fillId="4" borderId="0" xfId="0" applyFont="1" applyFill="1" applyAlignment="1">
      <alignment horizontal="left"/>
    </xf>
    <xf numFmtId="0" fontId="2" fillId="4" borderId="0" xfId="0" applyFont="1" applyFill="1" applyAlignment="1">
      <alignment horizontal="right"/>
    </xf>
    <xf numFmtId="0" fontId="31" fillId="4" borderId="0" xfId="0" applyFont="1" applyFill="1" applyAlignment="1">
      <alignment horizontal="right"/>
    </xf>
    <xf numFmtId="0" fontId="20" fillId="4" borderId="0" xfId="0" applyFont="1" applyFill="1"/>
    <xf numFmtId="164" fontId="9" fillId="3" borderId="1" xfId="0" applyNumberFormat="1" applyFont="1" applyFill="1" applyBorder="1" applyAlignment="1" applyProtection="1">
      <alignment horizontal="left"/>
    </xf>
    <xf numFmtId="49" fontId="6" fillId="2" borderId="1" xfId="0" applyNumberFormat="1" applyFont="1" applyFill="1" applyBorder="1" applyProtection="1">
      <protection locked="0"/>
    </xf>
    <xf numFmtId="49" fontId="6" fillId="2" borderId="1" xfId="0" applyNumberFormat="1" applyFont="1" applyFill="1" applyBorder="1" applyAlignment="1" applyProtection="1">
      <alignment horizontal="left"/>
      <protection locked="0"/>
    </xf>
    <xf numFmtId="0" fontId="6" fillId="2" borderId="2" xfId="0" applyFont="1" applyFill="1" applyBorder="1" applyAlignment="1" applyProtection="1">
      <alignment horizontal="left"/>
      <protection locked="0"/>
    </xf>
    <xf numFmtId="0" fontId="6" fillId="2" borderId="3" xfId="0" applyFont="1" applyFill="1" applyBorder="1" applyAlignment="1" applyProtection="1">
      <alignment horizontal="left"/>
      <protection locked="0"/>
    </xf>
    <xf numFmtId="0" fontId="6" fillId="2" borderId="4" xfId="0" applyFont="1" applyFill="1" applyBorder="1" applyAlignment="1" applyProtection="1">
      <alignment horizontal="left"/>
      <protection locked="0"/>
    </xf>
    <xf numFmtId="0" fontId="6" fillId="3" borderId="2" xfId="0" applyFont="1" applyFill="1" applyBorder="1" applyAlignment="1" applyProtection="1">
      <alignment horizontal="left"/>
      <protection locked="0"/>
    </xf>
    <xf numFmtId="0" fontId="6" fillId="3" borderId="3" xfId="0" applyFont="1" applyFill="1" applyBorder="1" applyAlignment="1" applyProtection="1">
      <alignment horizontal="left"/>
      <protection locked="0"/>
    </xf>
    <xf numFmtId="0" fontId="6" fillId="3" borderId="4" xfId="0" applyFont="1" applyFill="1" applyBorder="1" applyAlignment="1" applyProtection="1">
      <alignment horizontal="left"/>
      <protection locked="0"/>
    </xf>
    <xf numFmtId="0" fontId="6" fillId="2" borderId="1" xfId="0" applyFont="1" applyFill="1" applyBorder="1" applyAlignment="1" applyProtection="1">
      <alignment horizontal="left"/>
      <protection locked="0"/>
    </xf>
    <xf numFmtId="164" fontId="6" fillId="2" borderId="2" xfId="0" applyNumberFormat="1" applyFont="1" applyFill="1" applyBorder="1" applyAlignment="1" applyProtection="1">
      <alignment horizontal="left"/>
      <protection locked="0"/>
    </xf>
    <xf numFmtId="164" fontId="6" fillId="2" borderId="3" xfId="0" applyNumberFormat="1" applyFont="1" applyFill="1" applyBorder="1" applyAlignment="1" applyProtection="1">
      <alignment horizontal="left"/>
      <protection locked="0"/>
    </xf>
    <xf numFmtId="164" fontId="6" fillId="2" borderId="4" xfId="0" applyNumberFormat="1" applyFont="1" applyFill="1" applyBorder="1" applyAlignment="1" applyProtection="1">
      <alignment horizontal="left"/>
      <protection locked="0"/>
    </xf>
    <xf numFmtId="0" fontId="6" fillId="3" borderId="1" xfId="0" applyFont="1" applyFill="1" applyBorder="1" applyAlignment="1" applyProtection="1">
      <alignment horizontal="left"/>
      <protection locked="0"/>
    </xf>
    <xf numFmtId="0" fontId="2" fillId="2" borderId="5" xfId="0" applyFont="1" applyFill="1" applyBorder="1" applyAlignment="1" applyProtection="1">
      <alignment horizontal="left" vertical="top" wrapText="1"/>
      <protection locked="0"/>
    </xf>
    <xf numFmtId="0" fontId="2" fillId="2" borderId="6" xfId="0" applyFont="1" applyFill="1" applyBorder="1" applyAlignment="1" applyProtection="1">
      <alignment horizontal="left" vertical="top" wrapText="1"/>
      <protection locked="0"/>
    </xf>
    <xf numFmtId="0" fontId="2" fillId="2" borderId="7" xfId="0" applyFont="1" applyFill="1" applyBorder="1" applyAlignment="1" applyProtection="1">
      <alignment horizontal="left" vertical="top" wrapText="1"/>
      <protection locked="0"/>
    </xf>
    <xf numFmtId="0" fontId="2" fillId="2" borderId="8" xfId="0" applyFont="1" applyFill="1" applyBorder="1" applyAlignment="1" applyProtection="1">
      <alignment horizontal="left" vertical="top" wrapText="1"/>
      <protection locked="0"/>
    </xf>
    <xf numFmtId="0" fontId="2" fillId="2" borderId="0" xfId="0" applyFont="1" applyFill="1" applyBorder="1" applyAlignment="1" applyProtection="1">
      <alignment horizontal="left" vertical="top" wrapText="1"/>
      <protection locked="0"/>
    </xf>
    <xf numFmtId="0" fontId="2" fillId="2" borderId="9" xfId="0" applyFont="1" applyFill="1" applyBorder="1" applyAlignment="1" applyProtection="1">
      <alignment horizontal="left" vertical="top" wrapText="1"/>
      <protection locked="0"/>
    </xf>
    <xf numFmtId="0" fontId="2" fillId="2" borderId="10" xfId="0" applyFont="1" applyFill="1" applyBorder="1" applyAlignment="1" applyProtection="1">
      <alignment horizontal="left" vertical="top" wrapText="1"/>
      <protection locked="0"/>
    </xf>
    <xf numFmtId="0" fontId="2" fillId="2" borderId="11" xfId="0" applyFont="1" applyFill="1" applyBorder="1" applyAlignment="1" applyProtection="1">
      <alignment horizontal="left" vertical="top" wrapText="1"/>
      <protection locked="0"/>
    </xf>
    <xf numFmtId="0" fontId="2" fillId="2" borderId="12" xfId="0" applyFont="1" applyFill="1" applyBorder="1" applyAlignment="1" applyProtection="1">
      <alignment horizontal="left" vertical="top" wrapText="1"/>
      <protection locked="0"/>
    </xf>
    <xf numFmtId="49" fontId="6" fillId="2" borderId="2" xfId="0" applyNumberFormat="1" applyFont="1" applyFill="1" applyBorder="1" applyAlignment="1" applyProtection="1">
      <alignment horizontal="center"/>
      <protection locked="0"/>
    </xf>
    <xf numFmtId="49" fontId="6" fillId="2" borderId="3" xfId="0" applyNumberFormat="1" applyFont="1" applyFill="1" applyBorder="1" applyAlignment="1" applyProtection="1">
      <alignment horizontal="center"/>
      <protection locked="0"/>
    </xf>
    <xf numFmtId="49" fontId="6" fillId="2" borderId="4" xfId="0" applyNumberFormat="1" applyFont="1" applyFill="1" applyBorder="1" applyAlignment="1" applyProtection="1">
      <alignment horizontal="center"/>
      <protection locked="0"/>
    </xf>
    <xf numFmtId="0" fontId="8" fillId="2" borderId="2" xfId="0" applyFont="1" applyFill="1" applyBorder="1" applyAlignment="1" applyProtection="1">
      <alignment horizontal="left"/>
      <protection locked="0"/>
    </xf>
    <xf numFmtId="0" fontId="8" fillId="2" borderId="4" xfId="0" applyFont="1" applyFill="1" applyBorder="1" applyAlignment="1" applyProtection="1">
      <alignment horizontal="left"/>
      <protection locked="0"/>
    </xf>
    <xf numFmtId="0" fontId="2" fillId="2" borderId="2" xfId="0" applyFont="1" applyFill="1" applyBorder="1" applyAlignment="1" applyProtection="1">
      <alignment horizontal="center"/>
      <protection locked="0"/>
    </xf>
    <xf numFmtId="0" fontId="2" fillId="2" borderId="4" xfId="0" applyFont="1" applyFill="1" applyBorder="1" applyAlignment="1" applyProtection="1">
      <alignment horizontal="center"/>
      <protection locked="0"/>
    </xf>
    <xf numFmtId="0" fontId="6" fillId="3" borderId="2" xfId="0" applyFont="1" applyFill="1" applyBorder="1" applyAlignment="1" applyProtection="1">
      <protection locked="0"/>
    </xf>
    <xf numFmtId="0" fontId="0" fillId="0" borderId="3" xfId="0" applyBorder="1" applyAlignment="1" applyProtection="1">
      <protection locked="0"/>
    </xf>
    <xf numFmtId="0" fontId="0" fillId="0" borderId="4" xfId="0" applyBorder="1" applyAlignment="1" applyProtection="1">
      <protection locked="0"/>
    </xf>
    <xf numFmtId="0" fontId="2" fillId="4" borderId="0" xfId="0" applyFont="1" applyFill="1" applyAlignment="1">
      <alignment horizontal="right"/>
    </xf>
    <xf numFmtId="0" fontId="2" fillId="4" borderId="9" xfId="0" applyFont="1" applyFill="1" applyBorder="1" applyAlignment="1">
      <alignment horizontal="right"/>
    </xf>
    <xf numFmtId="0" fontId="14" fillId="5" borderId="0" xfId="0" applyFont="1" applyFill="1" applyAlignment="1">
      <alignment horizontal="center"/>
    </xf>
    <xf numFmtId="0" fontId="6" fillId="2" borderId="5" xfId="0" applyFont="1" applyFill="1" applyBorder="1" applyAlignment="1" applyProtection="1">
      <protection locked="0"/>
    </xf>
    <xf numFmtId="0" fontId="6" fillId="2" borderId="6" xfId="0" applyFont="1" applyFill="1" applyBorder="1" applyAlignment="1" applyProtection="1">
      <protection locked="0"/>
    </xf>
    <xf numFmtId="0" fontId="6" fillId="2" borderId="7" xfId="0" applyFont="1" applyFill="1" applyBorder="1" applyAlignment="1" applyProtection="1">
      <protection locked="0"/>
    </xf>
    <xf numFmtId="0" fontId="6" fillId="2" borderId="10" xfId="0" applyFont="1" applyFill="1" applyBorder="1" applyAlignment="1" applyProtection="1">
      <protection locked="0"/>
    </xf>
    <xf numFmtId="0" fontId="6" fillId="2" borderId="11" xfId="0" applyFont="1" applyFill="1" applyBorder="1" applyAlignment="1" applyProtection="1">
      <protection locked="0"/>
    </xf>
    <xf numFmtId="0" fontId="6" fillId="2" borderId="12" xfId="0" applyFont="1" applyFill="1" applyBorder="1" applyAlignment="1" applyProtection="1">
      <protection locked="0"/>
    </xf>
    <xf numFmtId="0" fontId="0" fillId="0" borderId="0" xfId="0" applyFill="1" applyBorder="1" applyAlignment="1"/>
    <xf numFmtId="0" fontId="26" fillId="0" borderId="0" xfId="0" applyFont="1" applyAlignment="1">
      <alignment horizontal="right" vertical="center" textRotation="90" wrapText="1"/>
    </xf>
    <xf numFmtId="49" fontId="6" fillId="2" borderId="2" xfId="0" applyNumberFormat="1" applyFont="1" applyFill="1" applyBorder="1" applyAlignment="1" applyProtection="1">
      <alignment horizontal="left"/>
      <protection locked="0"/>
    </xf>
    <xf numFmtId="49" fontId="6" fillId="2" borderId="3" xfId="0" applyNumberFormat="1" applyFont="1" applyFill="1" applyBorder="1" applyAlignment="1" applyProtection="1">
      <alignment horizontal="left"/>
      <protection locked="0"/>
    </xf>
    <xf numFmtId="49" fontId="6" fillId="2" borderId="4" xfId="0" applyNumberFormat="1" applyFont="1" applyFill="1" applyBorder="1" applyAlignment="1" applyProtection="1">
      <alignment horizontal="left"/>
      <protection locked="0"/>
    </xf>
    <xf numFmtId="49" fontId="6" fillId="2" borderId="1" xfId="0" applyNumberFormat="1" applyFont="1" applyFill="1" applyBorder="1" applyAlignment="1" applyProtection="1">
      <alignment horizontal="left"/>
      <protection locked="0"/>
    </xf>
    <xf numFmtId="49" fontId="0" fillId="2" borderId="1" xfId="0" applyNumberFormat="1" applyFill="1" applyBorder="1" applyAlignment="1" applyProtection="1">
      <alignment horizontal="left"/>
      <protection locked="0"/>
    </xf>
    <xf numFmtId="49" fontId="0" fillId="2" borderId="2" xfId="0" applyNumberFormat="1" applyFill="1" applyBorder="1" applyAlignment="1" applyProtection="1">
      <alignment horizontal="left"/>
      <protection locked="0"/>
    </xf>
    <xf numFmtId="49" fontId="0" fillId="2" borderId="3" xfId="0" applyNumberFormat="1" applyFill="1" applyBorder="1" applyAlignment="1" applyProtection="1">
      <alignment horizontal="left"/>
      <protection locked="0"/>
    </xf>
    <xf numFmtId="49" fontId="0" fillId="2" borderId="4" xfId="0" applyNumberFormat="1" applyFill="1" applyBorder="1" applyAlignment="1" applyProtection="1">
      <alignment horizontal="left"/>
      <protection locked="0"/>
    </xf>
    <xf numFmtId="0" fontId="8" fillId="2" borderId="5" xfId="0" applyNumberFormat="1" applyFont="1" applyFill="1" applyBorder="1" applyAlignment="1" applyProtection="1">
      <alignment horizontal="justify" vertical="top"/>
      <protection locked="0"/>
    </xf>
    <xf numFmtId="0" fontId="8" fillId="2" borderId="6" xfId="0" applyNumberFormat="1" applyFont="1" applyFill="1" applyBorder="1" applyAlignment="1" applyProtection="1">
      <alignment horizontal="justify" vertical="top"/>
      <protection locked="0"/>
    </xf>
    <xf numFmtId="0" fontId="0" fillId="0" borderId="6" xfId="0" applyNumberFormat="1" applyBorder="1" applyAlignment="1" applyProtection="1">
      <alignment horizontal="justify" vertical="top"/>
      <protection locked="0"/>
    </xf>
    <xf numFmtId="0" fontId="0" fillId="0" borderId="7" xfId="0" applyNumberFormat="1" applyBorder="1" applyAlignment="1" applyProtection="1">
      <alignment horizontal="justify" vertical="top"/>
      <protection locked="0"/>
    </xf>
    <xf numFmtId="0" fontId="8" fillId="2" borderId="8" xfId="0" applyNumberFormat="1" applyFont="1" applyFill="1" applyBorder="1" applyAlignment="1" applyProtection="1">
      <alignment horizontal="justify" vertical="top"/>
      <protection locked="0"/>
    </xf>
    <xf numFmtId="0" fontId="8" fillId="2" borderId="0" xfId="0" applyNumberFormat="1" applyFont="1" applyFill="1" applyBorder="1" applyAlignment="1" applyProtection="1">
      <alignment horizontal="justify" vertical="top"/>
      <protection locked="0"/>
    </xf>
    <xf numFmtId="0" fontId="0" fillId="0" borderId="0" xfId="0" applyNumberFormat="1" applyBorder="1" applyAlignment="1" applyProtection="1">
      <alignment horizontal="justify" vertical="top"/>
      <protection locked="0"/>
    </xf>
    <xf numFmtId="0" fontId="0" fillId="0" borderId="9" xfId="0" applyNumberFormat="1" applyBorder="1" applyAlignment="1" applyProtection="1">
      <alignment horizontal="justify" vertical="top"/>
      <protection locked="0"/>
    </xf>
    <xf numFmtId="0" fontId="8" fillId="2" borderId="10" xfId="0" applyNumberFormat="1" applyFont="1" applyFill="1" applyBorder="1" applyAlignment="1" applyProtection="1">
      <alignment horizontal="justify" vertical="top"/>
      <protection locked="0"/>
    </xf>
    <xf numFmtId="0" fontId="8" fillId="2" borderId="11" xfId="0" applyNumberFormat="1" applyFont="1" applyFill="1" applyBorder="1" applyAlignment="1" applyProtection="1">
      <alignment horizontal="justify" vertical="top"/>
      <protection locked="0"/>
    </xf>
    <xf numFmtId="0" fontId="0" fillId="0" borderId="11" xfId="0" applyNumberFormat="1" applyBorder="1" applyAlignment="1" applyProtection="1">
      <alignment horizontal="justify" vertical="top"/>
      <protection locked="0"/>
    </xf>
  </cellXfs>
  <cellStyles count="1">
    <cellStyle name="Navadno" xfId="0" builtinId="0"/>
  </cellStyles>
  <dxfs count="180"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rgb="FF000000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"/>
        <scheme val="none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</dxf>
    <dxf>
      <font>
        <strike val="0"/>
        <outline val="0"/>
        <shadow val="0"/>
        <u val="none"/>
        <sz val="8"/>
        <color theme="1"/>
      </font>
    </dxf>
    <dxf>
      <font>
        <strike val="0"/>
        <outline val="0"/>
        <shadow val="0"/>
        <u val="none"/>
        <sz val="8"/>
        <color theme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minor"/>
      </font>
      <protection locked="1" hidden="1"/>
    </dxf>
    <dxf>
      <fill>
        <patternFill>
          <bgColor rgb="FF00B050"/>
        </patternFill>
      </fill>
    </dxf>
    <dxf>
      <fill>
        <patternFill>
          <bgColor theme="7" tint="-0.24994659260841701"/>
        </patternFill>
      </fill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ill>
        <patternFill patternType="lightUp"/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 patternType="lightUp"/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 patternType="lightUp"/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 patternType="lightUp"/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C81:C90" totalsRowShown="0" headerRowDxfId="28" dataDxfId="27">
  <autoFilter ref="C81:C90" xr:uid="{00000000-0009-0000-0100-000001000000}"/>
  <tableColumns count="1">
    <tableColumn id="1" xr3:uid="{00000000-0010-0000-0000-000001000000}" name="Stolpec1" dataDxfId="26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9000000}" name="Tabela112" displayName="Tabela112" ref="D81:D90" totalsRowShown="0" headerRowDxfId="2" dataDxfId="1">
  <autoFilter ref="D81:D90" xr:uid="{00000000-0009-0000-0100-00000B000000}"/>
  <tableColumns count="1">
    <tableColumn id="1" xr3:uid="{00000000-0010-0000-0900-000001000000}" name="Stolpec1" dataDxfId="0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1000000}" name="Tabela3" displayName="Tabela3" ref="B72:B77" totalsRowShown="0" headerRowDxfId="25" dataDxfId="24">
  <autoFilter ref="B72:B77" xr:uid="{00000000-0009-0000-0100-000003000000}"/>
  <tableColumns count="1">
    <tableColumn id="1" xr3:uid="{00000000-0010-0000-0100-000001000000}" name="Stolpec1" dataDxfId="23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2000000}" name="Tabela5" displayName="Tabela5" ref="C94:C99" totalsRowShown="0" dataDxfId="22">
  <autoFilter ref="C94:C99" xr:uid="{00000000-0009-0000-0100-000005000000}"/>
  <tableColumns count="1">
    <tableColumn id="1" xr3:uid="{00000000-0010-0000-0200-000001000000}" name="Stolpec1" dataDxfId="21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3000000}" name="Tabela6" displayName="Tabela6" ref="C103:C106" totalsRowShown="0" headerRowDxfId="20" dataDxfId="19">
  <autoFilter ref="C103:C106" xr:uid="{00000000-0009-0000-0100-000006000000}"/>
  <tableColumns count="1">
    <tableColumn id="1" xr3:uid="{00000000-0010-0000-0300-000001000000}" name="Stolpec1" dataDxfId="18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4000000}" name="Tabela7" displayName="Tabela7" ref="C110:C113" totalsRowShown="0" headerRowDxfId="17" dataDxfId="16">
  <autoFilter ref="C110:C113" xr:uid="{00000000-0009-0000-0100-000007000000}"/>
  <tableColumns count="1">
    <tableColumn id="1" xr3:uid="{00000000-0010-0000-0400-000001000000}" name="Stolpec1" dataDxfId="15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5000000}" name="Tabela8" displayName="Tabela8" ref="C117:C120" totalsRowShown="0" headerRowDxfId="14" dataDxfId="13">
  <autoFilter ref="C117:C120" xr:uid="{00000000-0009-0000-0100-000008000000}"/>
  <tableColumns count="1">
    <tableColumn id="1" xr3:uid="{00000000-0010-0000-0500-000001000000}" name="Stolpec1" dataDxfId="12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6000000}" name="Tabela63" displayName="Tabela63" ref="D103:D106" totalsRowShown="0" headerRowDxfId="11" dataDxfId="10">
  <autoFilter ref="D103:D106" xr:uid="{00000000-0009-0000-0100-000002000000}"/>
  <tableColumns count="1">
    <tableColumn id="1" xr3:uid="{00000000-0010-0000-0600-000001000000}" name="točke" dataDxfId="9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7000000}" name="Tabela710" displayName="Tabela710" ref="D110:D113" totalsRowShown="0" headerRowDxfId="8" dataDxfId="7">
  <autoFilter ref="D110:D113" xr:uid="{00000000-0009-0000-0100-000009000000}"/>
  <tableColumns count="1">
    <tableColumn id="1" xr3:uid="{00000000-0010-0000-0700-000001000000}" name="Stolpec1" dataDxfId="6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8000000}" name="Tabela811" displayName="Tabela811" ref="D117:D120" totalsRowShown="0" headerRowDxfId="5" dataDxfId="4">
  <autoFilter ref="D117:D120" xr:uid="{00000000-0009-0000-0100-00000A000000}"/>
  <tableColumns count="1">
    <tableColumn id="1" xr3:uid="{00000000-0010-0000-0800-000001000000}" name="Stolpec1" dataDxfId="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7.xml"/><Relationship Id="rId3" Type="http://schemas.openxmlformats.org/officeDocument/2006/relationships/table" Target="../tables/table2.xml"/><Relationship Id="rId7" Type="http://schemas.openxmlformats.org/officeDocument/2006/relationships/table" Target="../tables/table6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3.bin"/><Relationship Id="rId6" Type="http://schemas.openxmlformats.org/officeDocument/2006/relationships/table" Target="../tables/table5.xml"/><Relationship Id="rId11" Type="http://schemas.openxmlformats.org/officeDocument/2006/relationships/table" Target="../tables/table10.xml"/><Relationship Id="rId5" Type="http://schemas.openxmlformats.org/officeDocument/2006/relationships/table" Target="../tables/table4.xml"/><Relationship Id="rId10" Type="http://schemas.openxmlformats.org/officeDocument/2006/relationships/table" Target="../tables/table9.xml"/><Relationship Id="rId4" Type="http://schemas.openxmlformats.org/officeDocument/2006/relationships/table" Target="../tables/table3.xml"/><Relationship Id="rId9" Type="http://schemas.openxmlformats.org/officeDocument/2006/relationships/table" Target="../tables/table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146"/>
  <sheetViews>
    <sheetView tabSelected="1" zoomScale="85" zoomScaleNormal="85" workbookViewId="0">
      <selection activeCell="M10" sqref="M10"/>
    </sheetView>
  </sheetViews>
  <sheetFormatPr defaultRowHeight="14.4"/>
  <cols>
    <col min="1" max="1" width="3.33203125" customWidth="1"/>
    <col min="2" max="2" width="53" customWidth="1"/>
    <col min="3" max="3" width="28.6640625" customWidth="1"/>
    <col min="4" max="4" width="15.5546875" customWidth="1"/>
    <col min="5" max="5" width="26.44140625" customWidth="1"/>
    <col min="6" max="6" width="26.6640625" bestFit="1" customWidth="1"/>
    <col min="7" max="7" width="25.5546875" customWidth="1"/>
    <col min="8" max="8" width="5.5546875" customWidth="1"/>
    <col min="9" max="9" width="9.88671875" customWidth="1"/>
    <col min="10" max="10" width="15.6640625" customWidth="1"/>
  </cols>
  <sheetData>
    <row r="1" spans="1:10">
      <c r="A1" s="2"/>
      <c r="B1" s="127" t="s">
        <v>245</v>
      </c>
      <c r="C1" s="2"/>
      <c r="D1" s="2"/>
      <c r="E1" s="2"/>
      <c r="F1" s="2"/>
      <c r="G1" s="2"/>
      <c r="H1" s="2"/>
      <c r="I1" s="2"/>
      <c r="J1" s="2"/>
    </row>
    <row r="2" spans="1:10" ht="23.4">
      <c r="A2" s="2"/>
      <c r="B2" s="163" t="s">
        <v>167</v>
      </c>
      <c r="C2" s="163"/>
      <c r="D2" s="163"/>
      <c r="E2" s="163"/>
      <c r="F2" s="163"/>
      <c r="G2" s="163"/>
      <c r="H2" s="163"/>
      <c r="I2" s="163"/>
      <c r="J2" s="163"/>
    </row>
    <row r="3" spans="1:10" ht="18">
      <c r="A3" s="2"/>
      <c r="B3" s="4"/>
      <c r="C3" s="4"/>
      <c r="D3" s="79" t="s">
        <v>244</v>
      </c>
      <c r="E3" s="102"/>
      <c r="F3" s="4"/>
      <c r="G3" s="4"/>
      <c r="H3" s="4"/>
      <c r="I3" s="4"/>
      <c r="J3" s="4"/>
    </row>
    <row r="4" spans="1:10" ht="14.25" customHeight="1">
      <c r="A4" s="2"/>
      <c r="B4" s="4"/>
      <c r="C4" s="5"/>
      <c r="D4" s="5"/>
      <c r="E4" s="5"/>
      <c r="F4" s="5"/>
      <c r="G4" s="5"/>
      <c r="H4" s="5"/>
      <c r="I4" s="2"/>
      <c r="J4" s="2"/>
    </row>
    <row r="5" spans="1:10">
      <c r="A5" s="51" t="s">
        <v>141</v>
      </c>
      <c r="B5" s="44" t="s">
        <v>155</v>
      </c>
      <c r="C5" s="11"/>
      <c r="D5" s="11"/>
      <c r="E5" s="11"/>
      <c r="F5" s="11"/>
      <c r="G5" s="11"/>
      <c r="H5" s="29"/>
      <c r="I5" s="12"/>
      <c r="J5" s="2"/>
    </row>
    <row r="6" spans="1:10">
      <c r="A6" s="51"/>
      <c r="B6" s="14" t="s">
        <v>105</v>
      </c>
      <c r="C6" s="131"/>
      <c r="D6" s="132"/>
      <c r="E6" s="132"/>
      <c r="F6" s="133"/>
      <c r="G6" s="14" t="s">
        <v>94</v>
      </c>
      <c r="H6" s="164"/>
      <c r="I6" s="165"/>
      <c r="J6" s="166"/>
    </row>
    <row r="7" spans="1:10">
      <c r="A7" s="51"/>
      <c r="B7" s="14" t="s">
        <v>104</v>
      </c>
      <c r="C7" s="103"/>
      <c r="D7" s="14" t="s">
        <v>46</v>
      </c>
      <c r="E7" s="141"/>
      <c r="F7" s="141"/>
      <c r="G7" s="43"/>
      <c r="H7" s="167"/>
      <c r="I7" s="168"/>
      <c r="J7" s="169"/>
    </row>
    <row r="8" spans="1:10" ht="15" customHeight="1">
      <c r="A8" s="51"/>
      <c r="B8" s="14"/>
      <c r="C8" s="7"/>
      <c r="D8" s="7"/>
      <c r="E8" s="7"/>
      <c r="F8" s="7"/>
      <c r="G8" s="7"/>
      <c r="H8" s="13"/>
      <c r="I8" s="16"/>
      <c r="J8" s="7"/>
    </row>
    <row r="9" spans="1:10" ht="15" customHeight="1">
      <c r="A9" s="51" t="s">
        <v>142</v>
      </c>
      <c r="B9" s="44" t="s">
        <v>156</v>
      </c>
      <c r="C9" s="11"/>
      <c r="D9" s="15"/>
      <c r="E9" s="15"/>
      <c r="F9" s="15"/>
      <c r="G9" s="39"/>
      <c r="H9" s="11"/>
      <c r="I9" s="12"/>
      <c r="J9" s="7"/>
    </row>
    <row r="10" spans="1:10" ht="15" customHeight="1">
      <c r="A10" s="51"/>
      <c r="B10" s="14" t="s">
        <v>182</v>
      </c>
      <c r="C10" s="131"/>
      <c r="D10" s="132"/>
      <c r="E10" s="132"/>
      <c r="F10" s="132"/>
      <c r="G10" s="133"/>
      <c r="I10" s="52" t="s">
        <v>134</v>
      </c>
      <c r="J10" s="104"/>
    </row>
    <row r="11" spans="1:10" ht="15" customHeight="1">
      <c r="A11" s="51"/>
      <c r="B11" s="14"/>
      <c r="C11" s="16"/>
      <c r="D11" s="16"/>
      <c r="E11" s="16"/>
      <c r="F11" s="16"/>
      <c r="G11" s="16"/>
      <c r="H11" s="13"/>
      <c r="I11" s="16"/>
      <c r="J11" s="7"/>
    </row>
    <row r="12" spans="1:10" ht="15" customHeight="1">
      <c r="A12" s="51" t="s">
        <v>143</v>
      </c>
      <c r="B12" s="44" t="s">
        <v>157</v>
      </c>
      <c r="C12" s="11"/>
      <c r="D12" s="15"/>
      <c r="E12" s="15"/>
      <c r="F12" s="15"/>
      <c r="G12" s="39"/>
      <c r="H12" s="11"/>
      <c r="I12" s="12"/>
      <c r="J12" s="7"/>
    </row>
    <row r="13" spans="1:10" ht="15" customHeight="1">
      <c r="A13" s="51"/>
      <c r="B13" s="14" t="s">
        <v>182</v>
      </c>
      <c r="C13" s="131"/>
      <c r="D13" s="132"/>
      <c r="E13" s="132"/>
      <c r="F13" s="132"/>
      <c r="G13" s="133"/>
      <c r="H13" s="12"/>
      <c r="I13" s="52" t="s">
        <v>134</v>
      </c>
      <c r="J13" s="104"/>
    </row>
    <row r="14" spans="1:10" ht="15" customHeight="1">
      <c r="A14" s="51"/>
      <c r="B14" s="6"/>
      <c r="C14" s="11"/>
      <c r="D14" s="15"/>
      <c r="E14" s="15"/>
      <c r="F14" s="15"/>
      <c r="G14" s="11"/>
      <c r="H14" s="12"/>
      <c r="I14" s="12"/>
      <c r="J14" s="7"/>
    </row>
    <row r="15" spans="1:10">
      <c r="A15" s="51" t="s">
        <v>144</v>
      </c>
      <c r="B15" s="44" t="s">
        <v>0</v>
      </c>
      <c r="C15" s="11"/>
      <c r="D15" s="11"/>
      <c r="E15" s="11"/>
      <c r="F15" s="11"/>
      <c r="G15" s="11"/>
      <c r="H15" s="12"/>
      <c r="I15" s="12"/>
      <c r="J15" s="3"/>
    </row>
    <row r="16" spans="1:10" ht="15" customHeight="1">
      <c r="A16" s="51"/>
      <c r="B16" s="14" t="s">
        <v>106</v>
      </c>
      <c r="C16" s="131"/>
      <c r="D16" s="132"/>
      <c r="E16" s="132"/>
      <c r="F16" s="132"/>
      <c r="G16" s="133"/>
      <c r="H16" s="12"/>
      <c r="I16" s="52" t="s">
        <v>134</v>
      </c>
      <c r="J16" s="105"/>
    </row>
    <row r="17" spans="1:10" ht="15" customHeight="1">
      <c r="A17" s="51"/>
      <c r="B17" s="14"/>
      <c r="C17" s="56"/>
      <c r="D17" s="56"/>
      <c r="E17" s="56"/>
      <c r="F17" s="56"/>
      <c r="G17" s="56"/>
      <c r="H17" s="12"/>
      <c r="I17" s="52"/>
      <c r="J17" s="3"/>
    </row>
    <row r="18" spans="1:10">
      <c r="A18" s="51" t="s">
        <v>145</v>
      </c>
      <c r="B18" s="44" t="s">
        <v>44</v>
      </c>
      <c r="C18" s="5"/>
      <c r="D18" s="5"/>
      <c r="E18" s="5"/>
      <c r="F18" s="5"/>
      <c r="G18" s="5"/>
      <c r="H18" s="5"/>
      <c r="I18" s="2"/>
      <c r="J18" s="2"/>
    </row>
    <row r="19" spans="1:10">
      <c r="A19" s="51"/>
      <c r="B19" s="42" t="s">
        <v>131</v>
      </c>
      <c r="C19" s="142"/>
      <c r="D19" s="143"/>
      <c r="E19" s="143"/>
      <c r="F19" s="143"/>
      <c r="G19" s="143"/>
      <c r="H19" s="143"/>
      <c r="I19" s="143"/>
      <c r="J19" s="144"/>
    </row>
    <row r="20" spans="1:10">
      <c r="A20" s="51"/>
      <c r="B20" s="5"/>
      <c r="C20" s="145"/>
      <c r="D20" s="146"/>
      <c r="E20" s="146"/>
      <c r="F20" s="146"/>
      <c r="G20" s="146"/>
      <c r="H20" s="146"/>
      <c r="I20" s="146"/>
      <c r="J20" s="147"/>
    </row>
    <row r="21" spans="1:10">
      <c r="A21" s="51"/>
      <c r="B21" s="5"/>
      <c r="C21" s="145"/>
      <c r="D21" s="146"/>
      <c r="E21" s="146"/>
      <c r="F21" s="146"/>
      <c r="G21" s="146"/>
      <c r="H21" s="146"/>
      <c r="I21" s="146"/>
      <c r="J21" s="147"/>
    </row>
    <row r="22" spans="1:10">
      <c r="A22" s="51"/>
      <c r="B22" s="5"/>
      <c r="C22" s="145"/>
      <c r="D22" s="146"/>
      <c r="E22" s="146"/>
      <c r="F22" s="146"/>
      <c r="G22" s="146"/>
      <c r="H22" s="146"/>
      <c r="I22" s="146"/>
      <c r="J22" s="147"/>
    </row>
    <row r="23" spans="1:10">
      <c r="A23" s="51"/>
      <c r="B23" s="5"/>
      <c r="C23" s="148"/>
      <c r="D23" s="149"/>
      <c r="E23" s="149"/>
      <c r="F23" s="149"/>
      <c r="G23" s="149"/>
      <c r="H23" s="149"/>
      <c r="I23" s="149"/>
      <c r="J23" s="150"/>
    </row>
    <row r="24" spans="1:10" ht="16.5" customHeight="1">
      <c r="A24" s="51"/>
      <c r="B24" s="6"/>
      <c r="C24" s="11"/>
      <c r="D24" s="11"/>
      <c r="E24" s="11"/>
      <c r="F24" s="11"/>
      <c r="G24" s="13"/>
      <c r="H24" s="13"/>
      <c r="I24" s="16"/>
      <c r="J24" s="7"/>
    </row>
    <row r="25" spans="1:10">
      <c r="A25" s="51" t="s">
        <v>140</v>
      </c>
      <c r="B25" s="44" t="s">
        <v>26</v>
      </c>
      <c r="C25" s="18" t="s">
        <v>48</v>
      </c>
      <c r="D25" s="17" t="s">
        <v>47</v>
      </c>
      <c r="E25" s="17" t="s">
        <v>49</v>
      </c>
      <c r="F25" s="17" t="s">
        <v>50</v>
      </c>
      <c r="G25" s="17" t="s">
        <v>92</v>
      </c>
      <c r="I25" s="6"/>
      <c r="J25" s="17" t="s">
        <v>91</v>
      </c>
    </row>
    <row r="26" spans="1:10">
      <c r="A26" s="2"/>
      <c r="B26" s="48" t="s">
        <v>95</v>
      </c>
      <c r="C26" s="106"/>
      <c r="D26" s="130"/>
      <c r="E26" s="107"/>
      <c r="F26" s="108"/>
      <c r="G26" s="131"/>
      <c r="H26" s="132"/>
      <c r="I26" s="133"/>
      <c r="J26" s="130"/>
    </row>
    <row r="27" spans="1:10" ht="15" customHeight="1">
      <c r="A27" s="2"/>
      <c r="B27" s="14" t="s">
        <v>96</v>
      </c>
      <c r="C27" s="106"/>
      <c r="D27" s="130"/>
      <c r="E27" s="107"/>
      <c r="F27" s="108"/>
      <c r="G27" s="131"/>
      <c r="H27" s="132"/>
      <c r="I27" s="133"/>
      <c r="J27" s="130"/>
    </row>
    <row r="28" spans="1:10" ht="15" customHeight="1">
      <c r="A28" s="2"/>
      <c r="B28" s="14" t="s">
        <v>97</v>
      </c>
      <c r="C28" s="106"/>
      <c r="D28" s="130"/>
      <c r="E28" s="107"/>
      <c r="F28" s="108"/>
      <c r="G28" s="131"/>
      <c r="H28" s="132"/>
      <c r="I28" s="133"/>
      <c r="J28" s="130"/>
    </row>
    <row r="29" spans="1:10" ht="15" customHeight="1">
      <c r="A29" s="2"/>
      <c r="B29" s="49" t="s">
        <v>101</v>
      </c>
      <c r="C29" s="106"/>
      <c r="D29" s="130"/>
      <c r="E29" s="107"/>
      <c r="F29" s="108"/>
      <c r="G29" s="131"/>
      <c r="H29" s="132"/>
      <c r="I29" s="133"/>
      <c r="J29" s="130"/>
    </row>
    <row r="30" spans="1:10">
      <c r="A30" s="2"/>
      <c r="B30" s="14" t="s">
        <v>98</v>
      </c>
      <c r="C30" s="106"/>
      <c r="D30" s="130"/>
      <c r="E30" s="107"/>
      <c r="F30" s="108"/>
      <c r="G30" s="131"/>
      <c r="H30" s="132"/>
      <c r="I30" s="133"/>
      <c r="J30" s="130"/>
    </row>
    <row r="31" spans="1:10">
      <c r="A31" s="2"/>
      <c r="B31" s="14" t="s">
        <v>99</v>
      </c>
      <c r="C31" s="106"/>
      <c r="D31" s="130"/>
      <c r="E31" s="107"/>
      <c r="F31" s="108"/>
      <c r="G31" s="131"/>
      <c r="H31" s="132"/>
      <c r="I31" s="133"/>
      <c r="J31" s="130"/>
    </row>
    <row r="32" spans="1:10">
      <c r="A32" s="2"/>
      <c r="B32" s="14" t="s">
        <v>102</v>
      </c>
      <c r="C32" s="106"/>
      <c r="D32" s="130"/>
      <c r="E32" s="107"/>
      <c r="F32" s="108"/>
      <c r="G32" s="131"/>
      <c r="H32" s="132"/>
      <c r="I32" s="133"/>
      <c r="J32" s="130"/>
    </row>
    <row r="33" spans="1:10">
      <c r="A33" s="2"/>
      <c r="B33" s="14"/>
      <c r="C33" s="40"/>
      <c r="D33" s="40"/>
      <c r="E33" s="14" t="s">
        <v>103</v>
      </c>
      <c r="F33" s="14">
        <f>SUM(F26:F32)</f>
        <v>0</v>
      </c>
      <c r="G33" s="40"/>
      <c r="H33" s="40"/>
      <c r="I33" s="19"/>
      <c r="J33" s="3"/>
    </row>
    <row r="34" spans="1:10">
      <c r="A34" s="2"/>
      <c r="B34" s="47" t="s">
        <v>100</v>
      </c>
      <c r="C34" s="40" t="s">
        <v>48</v>
      </c>
      <c r="D34" s="6" t="s">
        <v>2</v>
      </c>
      <c r="E34" s="17" t="s">
        <v>1</v>
      </c>
      <c r="F34" t="s">
        <v>51</v>
      </c>
      <c r="G34" s="17" t="s">
        <v>93</v>
      </c>
      <c r="H34" s="40"/>
      <c r="I34" s="19"/>
      <c r="J34" s="3" t="s">
        <v>91</v>
      </c>
    </row>
    <row r="35" spans="1:10">
      <c r="A35" s="2"/>
      <c r="B35" s="48" t="s">
        <v>95</v>
      </c>
      <c r="C35" s="106"/>
      <c r="D35" s="106"/>
      <c r="E35" s="106"/>
      <c r="F35" s="109"/>
      <c r="G35" s="137"/>
      <c r="H35" s="137"/>
      <c r="I35" s="137"/>
      <c r="J35" s="130"/>
    </row>
    <row r="36" spans="1:10">
      <c r="A36" s="2"/>
      <c r="B36" s="14" t="s">
        <v>96</v>
      </c>
      <c r="C36" s="106"/>
      <c r="D36" s="106"/>
      <c r="E36" s="106"/>
      <c r="F36" s="109"/>
      <c r="G36" s="137"/>
      <c r="H36" s="137"/>
      <c r="I36" s="137"/>
      <c r="J36" s="130"/>
    </row>
    <row r="37" spans="1:10">
      <c r="A37" s="2"/>
      <c r="B37" s="14" t="s">
        <v>97</v>
      </c>
      <c r="C37" s="106"/>
      <c r="D37" s="106"/>
      <c r="E37" s="106"/>
      <c r="F37" s="109"/>
      <c r="G37" s="131"/>
      <c r="H37" s="132"/>
      <c r="I37" s="133"/>
      <c r="J37" s="130"/>
    </row>
    <row r="38" spans="1:10">
      <c r="A38" s="2"/>
      <c r="B38" s="49" t="s">
        <v>101</v>
      </c>
      <c r="C38" s="106"/>
      <c r="D38" s="106"/>
      <c r="E38" s="106"/>
      <c r="F38" s="109"/>
      <c r="G38" s="131"/>
      <c r="H38" s="132"/>
      <c r="I38" s="133"/>
      <c r="J38" s="130"/>
    </row>
    <row r="39" spans="1:10">
      <c r="A39" s="2"/>
      <c r="B39" s="14" t="s">
        <v>98</v>
      </c>
      <c r="C39" s="106"/>
      <c r="D39" s="106"/>
      <c r="E39" s="106"/>
      <c r="F39" s="109"/>
      <c r="G39" s="131"/>
      <c r="H39" s="132"/>
      <c r="I39" s="133"/>
      <c r="J39" s="130"/>
    </row>
    <row r="40" spans="1:10">
      <c r="A40" s="2"/>
      <c r="B40" s="14" t="s">
        <v>99</v>
      </c>
      <c r="C40" s="106"/>
      <c r="D40" s="106"/>
      <c r="E40" s="106"/>
      <c r="F40" s="109"/>
      <c r="G40" s="131"/>
      <c r="H40" s="132"/>
      <c r="I40" s="133"/>
      <c r="J40" s="130"/>
    </row>
    <row r="41" spans="1:10">
      <c r="A41" s="2"/>
      <c r="B41" s="14" t="s">
        <v>102</v>
      </c>
      <c r="C41" s="106"/>
      <c r="D41" s="106"/>
      <c r="E41" s="106"/>
      <c r="F41" s="109"/>
      <c r="G41" s="137"/>
      <c r="H41" s="137"/>
      <c r="I41" s="137"/>
      <c r="J41" s="130"/>
    </row>
    <row r="42" spans="1:10" ht="15" customHeight="1">
      <c r="A42" s="2"/>
      <c r="B42" s="14"/>
      <c r="C42" s="6"/>
      <c r="D42" s="36"/>
      <c r="E42" s="14" t="s">
        <v>103</v>
      </c>
      <c r="F42" s="14">
        <f>SUM(F35:F41)</f>
        <v>0</v>
      </c>
      <c r="G42" s="17"/>
      <c r="H42" s="17"/>
      <c r="I42" s="8"/>
      <c r="J42" s="8"/>
    </row>
    <row r="43" spans="1:10" ht="15" customHeight="1">
      <c r="A43" s="51" t="s">
        <v>152</v>
      </c>
      <c r="B43" s="44" t="s">
        <v>154</v>
      </c>
      <c r="C43" s="2"/>
      <c r="D43" s="2"/>
      <c r="E43" s="2"/>
      <c r="F43" s="51"/>
      <c r="G43" s="46"/>
      <c r="H43" s="44"/>
      <c r="I43" s="44"/>
      <c r="J43" s="62" t="s">
        <v>180</v>
      </c>
    </row>
    <row r="44" spans="1:10" ht="15" customHeight="1">
      <c r="A44" s="2"/>
      <c r="B44" s="34" t="s">
        <v>242</v>
      </c>
      <c r="C44" s="141"/>
      <c r="D44" s="141"/>
      <c r="E44" s="20" t="s">
        <v>109</v>
      </c>
      <c r="F44" s="110"/>
      <c r="H44" s="2"/>
      <c r="I44" s="2"/>
      <c r="J44" s="2"/>
    </row>
    <row r="45" spans="1:10">
      <c r="A45" s="2"/>
      <c r="B45" s="6"/>
      <c r="C45" s="22"/>
      <c r="D45" s="22"/>
      <c r="E45" s="22"/>
      <c r="F45" s="41"/>
      <c r="G45" s="14" t="s">
        <v>107</v>
      </c>
      <c r="H45" s="158"/>
      <c r="I45" s="159"/>
      <c r="J45" s="160"/>
    </row>
    <row r="46" spans="1:10">
      <c r="A46" s="2"/>
      <c r="B46" s="20" t="s">
        <v>108</v>
      </c>
      <c r="C46" s="141"/>
      <c r="D46" s="141"/>
      <c r="E46" s="20" t="s">
        <v>110</v>
      </c>
      <c r="F46" s="110"/>
      <c r="G46" s="2"/>
      <c r="H46" s="2"/>
      <c r="I46" s="2"/>
      <c r="J46" s="2"/>
    </row>
    <row r="47" spans="1:10">
      <c r="A47" s="2"/>
      <c r="B47" s="21"/>
      <c r="C47" s="15"/>
      <c r="D47" s="15"/>
      <c r="E47" s="15"/>
      <c r="F47" s="15"/>
      <c r="G47" s="2"/>
      <c r="H47" s="2"/>
      <c r="I47" s="2"/>
      <c r="J47" s="2"/>
    </row>
    <row r="48" spans="1:10" ht="15" customHeight="1">
      <c r="A48" s="51" t="s">
        <v>146</v>
      </c>
      <c r="B48" s="44" t="s">
        <v>70</v>
      </c>
      <c r="C48" s="6"/>
      <c r="D48" s="2"/>
      <c r="E48" s="15"/>
      <c r="F48" s="15"/>
      <c r="G48" s="11"/>
      <c r="H48" s="11"/>
      <c r="I48" s="3"/>
      <c r="J48" s="7"/>
    </row>
    <row r="49" spans="1:13" ht="15" customHeight="1">
      <c r="A49" s="51"/>
      <c r="B49" s="34" t="s">
        <v>133</v>
      </c>
      <c r="C49" s="154"/>
      <c r="D49" s="155"/>
      <c r="E49" s="7"/>
      <c r="F49" s="15"/>
      <c r="G49" s="11"/>
      <c r="H49" s="11"/>
      <c r="I49" s="3"/>
      <c r="J49" s="7"/>
    </row>
    <row r="50" spans="1:13" ht="15.75" customHeight="1">
      <c r="A50" s="51"/>
      <c r="B50" s="34" t="s">
        <v>111</v>
      </c>
      <c r="C50" s="103"/>
      <c r="D50" s="7"/>
      <c r="E50" s="7"/>
      <c r="F50" s="7"/>
      <c r="G50" s="7"/>
      <c r="H50" s="2"/>
      <c r="I50" s="2"/>
      <c r="J50" s="2"/>
    </row>
    <row r="51" spans="1:13" ht="15" customHeight="1">
      <c r="A51" s="51"/>
      <c r="B51" s="6"/>
      <c r="C51" s="6"/>
      <c r="D51" s="5"/>
      <c r="E51" s="5"/>
      <c r="F51" s="5"/>
      <c r="G51" s="6"/>
      <c r="H51" s="6"/>
      <c r="I51" s="3"/>
      <c r="J51" s="7"/>
    </row>
    <row r="52" spans="1:13">
      <c r="A52" s="51" t="s">
        <v>147</v>
      </c>
      <c r="B52" s="44" t="s">
        <v>27</v>
      </c>
      <c r="C52" s="6"/>
      <c r="D52" s="6"/>
      <c r="E52" s="6"/>
      <c r="F52" s="6"/>
      <c r="G52" s="11"/>
      <c r="H52" s="11"/>
      <c r="I52" s="7"/>
      <c r="J52" s="3"/>
    </row>
    <row r="53" spans="1:13">
      <c r="A53" s="51"/>
      <c r="B53" s="14" t="s">
        <v>69</v>
      </c>
      <c r="C53" s="14" t="s">
        <v>112</v>
      </c>
      <c r="D53" s="172"/>
      <c r="E53" s="174"/>
      <c r="F53" s="34" t="s">
        <v>114</v>
      </c>
      <c r="G53" s="172"/>
      <c r="H53" s="173"/>
      <c r="I53" s="173"/>
      <c r="J53" s="174"/>
    </row>
    <row r="54" spans="1:13">
      <c r="A54" s="51"/>
      <c r="B54" s="6"/>
      <c r="C54" s="14" t="s">
        <v>111</v>
      </c>
      <c r="D54" s="138"/>
      <c r="E54" s="140"/>
      <c r="F54" s="48" t="s">
        <v>111</v>
      </c>
      <c r="G54" s="138"/>
      <c r="H54" s="139"/>
      <c r="I54" s="139"/>
      <c r="J54" s="140"/>
    </row>
    <row r="55" spans="1:13">
      <c r="A55" s="51"/>
      <c r="B55" s="6"/>
      <c r="C55" s="14" t="s">
        <v>113</v>
      </c>
      <c r="D55" s="138"/>
      <c r="E55" s="140"/>
      <c r="F55" s="34" t="s">
        <v>113</v>
      </c>
      <c r="G55" s="138"/>
      <c r="H55" s="139"/>
      <c r="I55" s="139"/>
      <c r="J55" s="140"/>
    </row>
    <row r="56" spans="1:13">
      <c r="A56" s="51"/>
      <c r="B56" s="6"/>
      <c r="C56" s="2"/>
      <c r="D56" s="2"/>
      <c r="E56" s="2"/>
      <c r="F56" s="2"/>
      <c r="G56" s="11"/>
      <c r="H56" s="7"/>
      <c r="I56" s="3"/>
      <c r="J56" s="3"/>
    </row>
    <row r="57" spans="1:13">
      <c r="A57" s="51" t="s">
        <v>148</v>
      </c>
      <c r="B57" s="44" t="s">
        <v>159</v>
      </c>
      <c r="C57" s="44"/>
      <c r="D57" s="2"/>
      <c r="E57" s="2"/>
      <c r="F57" s="2"/>
      <c r="G57" s="3"/>
      <c r="H57" s="3"/>
      <c r="I57" s="3"/>
      <c r="J57" s="2"/>
    </row>
    <row r="58" spans="1:13">
      <c r="A58" s="51"/>
      <c r="B58" s="40"/>
      <c r="C58" s="180"/>
      <c r="D58" s="181"/>
      <c r="E58" s="181"/>
      <c r="F58" s="181"/>
      <c r="G58" s="182"/>
      <c r="H58" s="182"/>
      <c r="I58" s="182"/>
      <c r="J58" s="183"/>
    </row>
    <row r="59" spans="1:13">
      <c r="A59" s="51"/>
      <c r="B59" s="40"/>
      <c r="C59" s="184"/>
      <c r="D59" s="185"/>
      <c r="E59" s="185"/>
      <c r="F59" s="185"/>
      <c r="G59" s="186"/>
      <c r="H59" s="186"/>
      <c r="I59" s="186"/>
      <c r="J59" s="187"/>
    </row>
    <row r="60" spans="1:13">
      <c r="A60" s="51"/>
      <c r="B60" s="40"/>
      <c r="C60" s="184"/>
      <c r="D60" s="185"/>
      <c r="E60" s="185"/>
      <c r="F60" s="185"/>
      <c r="G60" s="186"/>
      <c r="H60" s="186"/>
      <c r="I60" s="186"/>
      <c r="J60" s="187"/>
    </row>
    <row r="61" spans="1:13">
      <c r="A61" s="51"/>
      <c r="B61" s="40"/>
      <c r="C61" s="188"/>
      <c r="D61" s="189"/>
      <c r="E61" s="189"/>
      <c r="F61" s="189"/>
      <c r="G61" s="190"/>
      <c r="H61" s="190"/>
      <c r="I61" s="186"/>
      <c r="J61" s="187"/>
    </row>
    <row r="62" spans="1:13" s="57" customFormat="1">
      <c r="A62" s="51"/>
      <c r="B62" s="14" t="s">
        <v>166</v>
      </c>
      <c r="C62" s="134"/>
      <c r="D62" s="135"/>
      <c r="E62" s="135"/>
      <c r="F62" s="136"/>
      <c r="G62" s="60"/>
      <c r="H62" s="61" t="s">
        <v>169</v>
      </c>
      <c r="I62" s="156"/>
      <c r="J62" s="157"/>
      <c r="K62" s="57" t="s">
        <v>36</v>
      </c>
    </row>
    <row r="63" spans="1:13" s="57" customFormat="1">
      <c r="A63" s="51"/>
      <c r="B63" s="40"/>
      <c r="C63" s="59"/>
      <c r="D63" s="59"/>
      <c r="E63" s="59"/>
      <c r="F63" s="59"/>
      <c r="G63" s="60"/>
      <c r="H63" s="60"/>
      <c r="I63" s="2"/>
      <c r="J63" s="2"/>
      <c r="K63" s="58"/>
    </row>
    <row r="64" spans="1:13">
      <c r="A64" s="51" t="s">
        <v>149</v>
      </c>
      <c r="B64" s="44" t="s">
        <v>28</v>
      </c>
      <c r="C64" s="5"/>
      <c r="D64" s="5"/>
      <c r="E64" s="5"/>
      <c r="F64" s="5"/>
      <c r="G64" s="2"/>
      <c r="H64" s="2"/>
      <c r="I64" s="2"/>
      <c r="J64" s="2"/>
      <c r="M64" s="57"/>
    </row>
    <row r="65" spans="1:13">
      <c r="A65" s="51"/>
      <c r="B65" s="35" t="s">
        <v>71</v>
      </c>
      <c r="C65" s="111"/>
      <c r="D65" s="15"/>
      <c r="E65" s="15"/>
      <c r="F65" s="15"/>
      <c r="G65" s="15"/>
      <c r="H65" s="15"/>
      <c r="I65" s="28"/>
      <c r="J65" s="28"/>
      <c r="M65" s="57"/>
    </row>
    <row r="66" spans="1:13">
      <c r="A66" s="51"/>
      <c r="B66" s="35" t="s">
        <v>115</v>
      </c>
      <c r="C66" s="112"/>
      <c r="D66" s="15"/>
      <c r="E66" s="15"/>
      <c r="F66" s="15"/>
      <c r="G66" s="15"/>
      <c r="H66" s="15"/>
      <c r="I66" s="28"/>
      <c r="M66" s="57"/>
    </row>
    <row r="67" spans="1:13">
      <c r="A67" s="51"/>
      <c r="B67" s="35" t="s">
        <v>116</v>
      </c>
      <c r="C67" s="111"/>
      <c r="D67" s="55" t="s">
        <v>34</v>
      </c>
      <c r="E67" s="175"/>
      <c r="F67" s="175"/>
      <c r="G67" s="175"/>
      <c r="H67" s="175"/>
      <c r="I67" s="175"/>
      <c r="J67" s="175"/>
      <c r="M67" s="57"/>
    </row>
    <row r="68" spans="1:13">
      <c r="A68" s="51"/>
      <c r="B68" s="35" t="s">
        <v>117</v>
      </c>
      <c r="C68" s="111"/>
      <c r="D68" s="55" t="s">
        <v>34</v>
      </c>
      <c r="E68" s="175"/>
      <c r="F68" s="175"/>
      <c r="G68" s="175"/>
      <c r="H68" s="175"/>
      <c r="I68" s="175"/>
      <c r="J68" s="175"/>
      <c r="M68" s="57"/>
    </row>
    <row r="69" spans="1:13">
      <c r="A69" s="51"/>
      <c r="B69" s="35" t="s">
        <v>118</v>
      </c>
      <c r="C69" s="111"/>
      <c r="D69" s="15"/>
      <c r="E69" s="15"/>
      <c r="F69" s="15"/>
      <c r="G69" s="15"/>
      <c r="H69" s="15"/>
      <c r="I69" s="28"/>
      <c r="J69" s="28"/>
      <c r="M69" s="57"/>
    </row>
    <row r="70" spans="1:13">
      <c r="A70" s="51"/>
      <c r="B70" s="35" t="s">
        <v>119</v>
      </c>
      <c r="C70" s="111"/>
      <c r="D70" s="26" t="s">
        <v>123</v>
      </c>
      <c r="E70" s="175"/>
      <c r="F70" s="175"/>
      <c r="G70" s="175"/>
      <c r="H70" s="11"/>
      <c r="I70" s="11"/>
      <c r="J70" s="11"/>
      <c r="M70" s="57"/>
    </row>
    <row r="71" spans="1:13">
      <c r="A71" s="51"/>
      <c r="B71" s="35" t="s">
        <v>132</v>
      </c>
      <c r="C71" s="111"/>
      <c r="D71" s="26"/>
      <c r="E71" s="170"/>
      <c r="F71" s="170"/>
      <c r="G71" s="170"/>
      <c r="H71" s="11"/>
      <c r="I71" s="26"/>
      <c r="J71" s="26"/>
      <c r="M71" s="57"/>
    </row>
    <row r="72" spans="1:13">
      <c r="A72" s="51"/>
      <c r="B72" s="35" t="s">
        <v>120</v>
      </c>
      <c r="C72" s="111"/>
      <c r="D72" s="26" t="s">
        <v>123</v>
      </c>
      <c r="E72" s="176"/>
      <c r="F72" s="176"/>
      <c r="G72" s="176"/>
      <c r="H72" s="11"/>
      <c r="I72" s="26" t="s">
        <v>124</v>
      </c>
      <c r="J72" s="110"/>
      <c r="M72" s="57"/>
    </row>
    <row r="73" spans="1:13">
      <c r="A73" s="51"/>
      <c r="B73" s="35" t="s">
        <v>121</v>
      </c>
      <c r="C73" s="111"/>
      <c r="D73" s="26" t="s">
        <v>123</v>
      </c>
      <c r="E73" s="177"/>
      <c r="F73" s="178"/>
      <c r="G73" s="179"/>
      <c r="H73" s="11"/>
      <c r="I73" s="26" t="s">
        <v>124</v>
      </c>
      <c r="J73" s="110"/>
      <c r="M73" s="57"/>
    </row>
    <row r="74" spans="1:13">
      <c r="A74" s="51"/>
      <c r="B74" s="63" t="s">
        <v>211</v>
      </c>
      <c r="C74" s="111"/>
      <c r="D74" s="26" t="s">
        <v>123</v>
      </c>
      <c r="E74" s="177"/>
      <c r="F74" s="178"/>
      <c r="G74" s="179"/>
      <c r="H74" s="11"/>
      <c r="I74" s="26" t="s">
        <v>124</v>
      </c>
      <c r="J74" s="110"/>
      <c r="M74" s="57"/>
    </row>
    <row r="75" spans="1:13">
      <c r="A75" s="51"/>
      <c r="B75" s="35" t="s">
        <v>122</v>
      </c>
      <c r="C75" s="111"/>
      <c r="D75" s="26" t="s">
        <v>123</v>
      </c>
      <c r="E75" s="177"/>
      <c r="F75" s="178"/>
      <c r="G75" s="179"/>
      <c r="H75" s="11"/>
      <c r="I75" s="26" t="s">
        <v>124</v>
      </c>
      <c r="J75" s="110"/>
      <c r="M75" s="57"/>
    </row>
    <row r="76" spans="1:13">
      <c r="A76" s="51"/>
      <c r="B76" s="81"/>
      <c r="C76" s="81"/>
      <c r="D76" s="81"/>
      <c r="E76" s="81"/>
      <c r="F76" s="81"/>
      <c r="G76" s="81"/>
      <c r="H76" s="81"/>
      <c r="I76" s="81"/>
      <c r="J76" s="81"/>
      <c r="M76" s="57"/>
    </row>
    <row r="77" spans="1:13">
      <c r="A77" s="51"/>
      <c r="B77" s="81"/>
      <c r="C77" s="81"/>
      <c r="D77" s="81"/>
      <c r="E77" s="81"/>
      <c r="F77" s="81"/>
      <c r="G77" s="81"/>
      <c r="H77" s="81"/>
      <c r="I77" s="81"/>
      <c r="J77" s="81"/>
      <c r="M77" s="57"/>
    </row>
    <row r="78" spans="1:13">
      <c r="A78" s="51" t="s">
        <v>150</v>
      </c>
      <c r="B78" s="82" t="s">
        <v>231</v>
      </c>
      <c r="C78" s="81"/>
      <c r="D78" s="81"/>
      <c r="E78" s="81"/>
      <c r="F78" s="81"/>
      <c r="G78" s="81"/>
      <c r="H78" s="81"/>
      <c r="I78" s="81"/>
      <c r="M78" s="57"/>
    </row>
    <row r="79" spans="1:13">
      <c r="A79" s="51"/>
      <c r="B79" s="124" t="s">
        <v>228</v>
      </c>
      <c r="C79" s="121"/>
      <c r="D79" s="121"/>
      <c r="E79" s="121"/>
      <c r="F79" s="121"/>
      <c r="G79" s="121"/>
      <c r="H79" s="121"/>
      <c r="I79" s="121"/>
      <c r="J79" s="15"/>
      <c r="M79" s="57"/>
    </row>
    <row r="80" spans="1:13">
      <c r="A80" s="51"/>
      <c r="B80" s="37" t="s">
        <v>232</v>
      </c>
      <c r="C80" s="129"/>
      <c r="D80" s="121" t="s">
        <v>237</v>
      </c>
      <c r="E80" s="129"/>
      <c r="F80" s="121"/>
      <c r="G80" s="121"/>
      <c r="H80" s="121"/>
      <c r="I80" s="121"/>
      <c r="J80" s="15" t="s">
        <v>209</v>
      </c>
      <c r="M80" s="57"/>
    </row>
    <row r="81" spans="1:13">
      <c r="A81" s="51"/>
      <c r="B81" s="80" t="s">
        <v>218</v>
      </c>
      <c r="C81" s="111"/>
      <c r="D81" s="26" t="s">
        <v>183</v>
      </c>
      <c r="E81" s="112"/>
      <c r="F81" s="26" t="s">
        <v>187</v>
      </c>
      <c r="G81" s="114"/>
      <c r="H81" s="11"/>
      <c r="I81" s="26"/>
      <c r="J81" s="87" t="str">
        <f>IF(OR(E81='spustni seznami'!C$82,E81='spustni seznami'!C$83,E81='spustni seznami'!C$84,E81='spustni seznami'!C$85,E81='spustni seznami'!C$86),1,IF(OR(E81='spustni seznami'!C$87,E81='spustni seznami'!C$88),3,IF(OR(E81='spustni seznami'!C$89,E81='spustni seznami'!C$90),5,"izberi razred EI")))</f>
        <v>izberi razred EI</v>
      </c>
      <c r="M81" s="57"/>
    </row>
    <row r="82" spans="1:13">
      <c r="A82" s="51"/>
      <c r="B82" s="81"/>
      <c r="C82" s="15"/>
      <c r="D82" s="26" t="s">
        <v>217</v>
      </c>
      <c r="E82" s="113"/>
      <c r="F82" s="26" t="s">
        <v>238</v>
      </c>
      <c r="G82" s="113"/>
      <c r="H82" s="11"/>
      <c r="I82" s="26"/>
      <c r="J82" s="15"/>
      <c r="M82" s="57"/>
    </row>
    <row r="83" spans="1:13">
      <c r="A83" s="51"/>
      <c r="B83" s="81"/>
      <c r="C83" s="15"/>
      <c r="D83" s="26"/>
      <c r="E83" s="15"/>
      <c r="F83" s="15"/>
      <c r="G83" s="15"/>
      <c r="H83" s="11"/>
      <c r="I83" s="26"/>
      <c r="J83" s="15"/>
      <c r="M83" s="57"/>
    </row>
    <row r="84" spans="1:13">
      <c r="A84" s="51"/>
      <c r="B84" s="81" t="s">
        <v>210</v>
      </c>
      <c r="C84" s="134"/>
      <c r="D84" s="135"/>
      <c r="E84" s="135"/>
      <c r="F84" s="135"/>
      <c r="G84" s="136"/>
      <c r="H84" s="11"/>
      <c r="I84" s="26"/>
      <c r="J84" s="15"/>
      <c r="M84" s="57"/>
    </row>
    <row r="85" spans="1:13">
      <c r="A85" s="51"/>
      <c r="B85" s="81"/>
      <c r="C85" s="15"/>
      <c r="D85" s="26"/>
      <c r="E85" s="15"/>
      <c r="F85" s="15"/>
      <c r="G85" s="15"/>
      <c r="H85" s="11"/>
      <c r="I85" s="26"/>
      <c r="J85" s="15"/>
      <c r="M85" s="57"/>
    </row>
    <row r="86" spans="1:13">
      <c r="A86" s="51"/>
      <c r="B86" s="81" t="s">
        <v>195</v>
      </c>
      <c r="C86" s="134"/>
      <c r="D86" s="135"/>
      <c r="E86" s="135"/>
      <c r="F86" s="135"/>
      <c r="G86" s="136"/>
      <c r="H86" s="11"/>
      <c r="I86" s="26"/>
      <c r="J86" s="87" t="str">
        <f>IF(C86='spustni seznami'!C$104,'spustni seznami'!D$104,IF(C86='spustni seznami'!C$105,'spustni seznami'!D$105,IF(C86='spustni seznami'!C$106,'spustni seznami'!D$106,"izberi način ogrevanja")))</f>
        <v>izberi način ogrevanja</v>
      </c>
      <c r="M86" s="57"/>
    </row>
    <row r="87" spans="1:13">
      <c r="A87" s="51"/>
      <c r="B87" s="81"/>
      <c r="C87" s="15"/>
      <c r="D87" s="26"/>
      <c r="E87" s="15"/>
      <c r="F87" s="15"/>
      <c r="G87" s="15"/>
      <c r="H87" s="11"/>
      <c r="I87" s="26"/>
      <c r="J87" s="15"/>
      <c r="M87" s="57"/>
    </row>
    <row r="88" spans="1:13">
      <c r="A88" s="51"/>
      <c r="B88" s="81" t="s">
        <v>204</v>
      </c>
      <c r="C88" s="134"/>
      <c r="D88" s="135"/>
      <c r="E88" s="135"/>
      <c r="F88" s="135"/>
      <c r="G88" s="136"/>
      <c r="H88" s="11"/>
      <c r="I88" s="26"/>
      <c r="J88" s="87" t="str">
        <f>IF(C88='spustni seznami'!C$111,'spustni seznami'!D$111,IF(C88='spustni seznami'!C$112,'spustni seznami'!D$112,IF(C88='spustni seznami'!C$113,'spustni seznami'!D$113,"izberi toplotno izoliranost")))</f>
        <v>izberi toplotno izoliranost</v>
      </c>
      <c r="M88" s="57"/>
    </row>
    <row r="89" spans="1:13">
      <c r="A89" s="51"/>
      <c r="B89" s="122"/>
      <c r="C89" s="123"/>
      <c r="D89" s="123"/>
      <c r="E89" s="123"/>
      <c r="F89" s="123"/>
      <c r="G89" s="123"/>
      <c r="H89" s="11"/>
      <c r="I89" s="126" t="s">
        <v>236</v>
      </c>
      <c r="J89" s="87">
        <f>SUM(J86,J88)</f>
        <v>0</v>
      </c>
    </row>
    <row r="90" spans="1:13">
      <c r="A90" s="51"/>
      <c r="B90" s="121"/>
      <c r="C90" s="15"/>
      <c r="D90" s="26"/>
      <c r="E90" s="15"/>
      <c r="F90" s="15"/>
      <c r="G90" s="15"/>
      <c r="H90" s="11"/>
      <c r="I90" s="26"/>
      <c r="J90" s="15"/>
    </row>
    <row r="91" spans="1:13">
      <c r="A91" s="51"/>
      <c r="B91" s="37" t="s">
        <v>233</v>
      </c>
      <c r="C91" s="129"/>
      <c r="D91" s="125" t="s">
        <v>237</v>
      </c>
      <c r="E91" s="129"/>
      <c r="F91" s="15"/>
      <c r="G91" s="15"/>
      <c r="H91" s="11"/>
      <c r="I91" s="26"/>
      <c r="J91" s="15"/>
    </row>
    <row r="92" spans="1:13">
      <c r="A92" s="51"/>
      <c r="B92" s="121" t="s">
        <v>218</v>
      </c>
      <c r="C92" s="111"/>
      <c r="D92" s="26" t="s">
        <v>183</v>
      </c>
      <c r="E92" s="112"/>
      <c r="F92" s="26" t="s">
        <v>187</v>
      </c>
      <c r="G92" s="114"/>
      <c r="H92" s="11"/>
      <c r="I92" s="26"/>
      <c r="J92" s="87" t="str">
        <f>IF(OR(E92='spustni seznami'!C$82,E92='spustni seznami'!C$83,E92='spustni seznami'!C$84,E92='spustni seznami'!C$85,E92='spustni seznami'!C$86),1,IF(OR(E92='spustni seznami'!C$87,E92='spustni seznami'!C$88),3,IF(OR(E92='spustni seznami'!C$89,E92='spustni seznami'!C$90),5,"izberi razred EI")))</f>
        <v>izberi razred EI</v>
      </c>
    </row>
    <row r="93" spans="1:13">
      <c r="A93" s="51"/>
      <c r="B93" s="121"/>
      <c r="C93" s="15"/>
      <c r="D93" s="26" t="s">
        <v>217</v>
      </c>
      <c r="E93" s="113"/>
      <c r="F93" s="26" t="s">
        <v>238</v>
      </c>
      <c r="G93" s="113"/>
      <c r="H93" s="11"/>
      <c r="I93" s="26"/>
      <c r="J93" s="15"/>
    </row>
    <row r="94" spans="1:13">
      <c r="A94" s="51"/>
      <c r="B94" s="121"/>
      <c r="C94" s="15"/>
      <c r="D94" s="26"/>
      <c r="E94" s="15"/>
      <c r="F94" s="15"/>
      <c r="G94" s="15"/>
      <c r="H94" s="11"/>
      <c r="I94" s="26"/>
      <c r="J94" s="15"/>
    </row>
    <row r="95" spans="1:13">
      <c r="A95" s="51"/>
      <c r="B95" s="121" t="s">
        <v>210</v>
      </c>
      <c r="C95" s="134"/>
      <c r="D95" s="135"/>
      <c r="E95" s="135"/>
      <c r="F95" s="135"/>
      <c r="G95" s="136"/>
      <c r="H95" s="11"/>
      <c r="I95" s="26"/>
      <c r="J95" s="15"/>
    </row>
    <row r="96" spans="1:13">
      <c r="A96" s="51"/>
      <c r="B96" s="121"/>
      <c r="C96" s="15"/>
      <c r="D96" s="26"/>
      <c r="E96" s="15"/>
      <c r="F96" s="15"/>
      <c r="G96" s="15"/>
      <c r="H96" s="11"/>
      <c r="I96" s="26"/>
      <c r="J96" s="15"/>
    </row>
    <row r="97" spans="1:10">
      <c r="A97" s="51"/>
      <c r="B97" s="121" t="s">
        <v>195</v>
      </c>
      <c r="C97" s="134"/>
      <c r="D97" s="135"/>
      <c r="E97" s="135"/>
      <c r="F97" s="135"/>
      <c r="G97" s="136"/>
      <c r="H97" s="11"/>
      <c r="I97" s="26"/>
      <c r="J97" s="87" t="str">
        <f>IF(C97='spustni seznami'!C$104,'spustni seznami'!D$104,IF(C97='spustni seznami'!C$105,'spustni seznami'!D$105,IF(C97='spustni seznami'!C$106,'spustni seznami'!D$106,"izberi način ogrevanja")))</f>
        <v>izberi način ogrevanja</v>
      </c>
    </row>
    <row r="98" spans="1:10">
      <c r="A98" s="51"/>
      <c r="B98" s="121"/>
      <c r="C98" s="15"/>
      <c r="D98" s="26"/>
      <c r="E98" s="15"/>
      <c r="F98" s="15"/>
      <c r="G98" s="15"/>
      <c r="H98" s="11"/>
      <c r="I98" s="26"/>
      <c r="J98" s="15"/>
    </row>
    <row r="99" spans="1:10">
      <c r="A99" s="51"/>
      <c r="B99" s="121" t="s">
        <v>204</v>
      </c>
      <c r="C99" s="134"/>
      <c r="D99" s="135"/>
      <c r="E99" s="135"/>
      <c r="F99" s="135"/>
      <c r="G99" s="136"/>
      <c r="H99" s="11"/>
      <c r="I99" s="26"/>
      <c r="J99" s="87" t="str">
        <f>IF(C99='spustni seznami'!C$111,'spustni seznami'!D$111,IF(C99='spustni seznami'!C$112,'spustni seznami'!D$112,IF(C99='spustni seznami'!C$113,'spustni seznami'!D$113,"izberi toplotno izoliranost")))</f>
        <v>izberi toplotno izoliranost</v>
      </c>
    </row>
    <row r="100" spans="1:10">
      <c r="A100" s="51"/>
      <c r="B100" s="122"/>
      <c r="C100" s="11"/>
      <c r="D100" s="11"/>
      <c r="E100" s="11"/>
      <c r="F100" s="11"/>
      <c r="G100" s="11"/>
      <c r="H100" s="11"/>
      <c r="I100" s="126" t="s">
        <v>236</v>
      </c>
      <c r="J100" s="87">
        <f>SUM(J97,J99)</f>
        <v>0</v>
      </c>
    </row>
    <row r="101" spans="1:10">
      <c r="A101" s="51"/>
      <c r="B101" s="121"/>
      <c r="C101" s="15"/>
      <c r="D101" s="26"/>
      <c r="E101" s="15"/>
      <c r="F101" s="15"/>
      <c r="G101" s="15"/>
      <c r="H101" s="11"/>
      <c r="I101" s="26"/>
      <c r="J101" s="15"/>
    </row>
    <row r="102" spans="1:10">
      <c r="A102" s="51"/>
      <c r="B102" s="37" t="s">
        <v>234</v>
      </c>
      <c r="C102" s="129"/>
      <c r="D102" s="125" t="s">
        <v>237</v>
      </c>
      <c r="E102" s="129"/>
      <c r="F102" s="15"/>
      <c r="G102" s="15"/>
      <c r="H102" s="11"/>
      <c r="I102" s="26"/>
      <c r="J102" s="15"/>
    </row>
    <row r="103" spans="1:10">
      <c r="A103" s="51"/>
      <c r="B103" s="121" t="s">
        <v>218</v>
      </c>
      <c r="C103" s="111"/>
      <c r="D103" s="26" t="s">
        <v>183</v>
      </c>
      <c r="E103" s="112"/>
      <c r="F103" s="26" t="s">
        <v>187</v>
      </c>
      <c r="G103" s="114"/>
      <c r="H103" s="11"/>
      <c r="I103" s="26"/>
      <c r="J103" s="87" t="str">
        <f>IF(OR(E103='spustni seznami'!C$82,E103='spustni seznami'!C$83,E103='spustni seznami'!C$84,E103='spustni seznami'!C$85,E103='spustni seznami'!C$86),1,IF(OR(E103='spustni seznami'!C$87,E103='spustni seznami'!C$88),3,IF(OR(E103='spustni seznami'!C$89,E103='spustni seznami'!C$90),5,"izberi razred EI")))</f>
        <v>izberi razred EI</v>
      </c>
    </row>
    <row r="104" spans="1:10">
      <c r="A104" s="51"/>
      <c r="B104" s="121"/>
      <c r="C104" s="15"/>
      <c r="D104" s="26" t="s">
        <v>217</v>
      </c>
      <c r="E104" s="113"/>
      <c r="F104" s="26" t="s">
        <v>238</v>
      </c>
      <c r="G104" s="113"/>
      <c r="H104" s="11"/>
      <c r="I104" s="26"/>
      <c r="J104" s="15"/>
    </row>
    <row r="105" spans="1:10">
      <c r="A105" s="51"/>
      <c r="B105" s="121"/>
      <c r="C105" s="15"/>
      <c r="D105" s="26"/>
      <c r="E105" s="15"/>
      <c r="F105" s="15"/>
      <c r="G105" s="15"/>
      <c r="H105" s="11"/>
      <c r="I105" s="26"/>
      <c r="J105" s="15"/>
    </row>
    <row r="106" spans="1:10">
      <c r="A106" s="51"/>
      <c r="B106" s="121" t="s">
        <v>210</v>
      </c>
      <c r="C106" s="134"/>
      <c r="D106" s="135"/>
      <c r="E106" s="135"/>
      <c r="F106" s="135"/>
      <c r="G106" s="136"/>
      <c r="H106" s="11"/>
      <c r="I106" s="26"/>
      <c r="J106" s="15"/>
    </row>
    <row r="107" spans="1:10">
      <c r="A107" s="51"/>
      <c r="B107" s="121"/>
      <c r="C107" s="15"/>
      <c r="D107" s="26"/>
      <c r="E107" s="15"/>
      <c r="F107" s="15"/>
      <c r="G107" s="15"/>
      <c r="H107" s="11"/>
      <c r="I107" s="26"/>
      <c r="J107" s="15"/>
    </row>
    <row r="108" spans="1:10">
      <c r="A108" s="51"/>
      <c r="B108" s="121" t="s">
        <v>195</v>
      </c>
      <c r="C108" s="134"/>
      <c r="D108" s="135"/>
      <c r="E108" s="135"/>
      <c r="F108" s="135"/>
      <c r="G108" s="136"/>
      <c r="H108" s="11"/>
      <c r="I108" s="26"/>
      <c r="J108" s="87" t="str">
        <f>IF(C108='spustni seznami'!C$104,'spustni seznami'!D$104,IF(C108='spustni seznami'!C$105,'spustni seznami'!D$105,IF(C108='spustni seznami'!C$106,'spustni seznami'!D$106,"izberi način ogrevanja")))</f>
        <v>izberi način ogrevanja</v>
      </c>
    </row>
    <row r="109" spans="1:10">
      <c r="A109" s="51"/>
      <c r="B109" s="121"/>
      <c r="C109" s="15"/>
      <c r="D109" s="26"/>
      <c r="E109" s="15"/>
      <c r="F109" s="15"/>
      <c r="G109" s="15"/>
      <c r="H109" s="11"/>
      <c r="I109" s="26"/>
      <c r="J109" s="15"/>
    </row>
    <row r="110" spans="1:10">
      <c r="A110" s="51"/>
      <c r="B110" s="121" t="s">
        <v>204</v>
      </c>
      <c r="C110" s="134"/>
      <c r="D110" s="135"/>
      <c r="E110" s="135"/>
      <c r="F110" s="135"/>
      <c r="G110" s="136"/>
      <c r="H110" s="11"/>
      <c r="I110" s="26"/>
      <c r="J110" s="87" t="str">
        <f>IF(C110='spustni seznami'!C$111,'spustni seznami'!D$111,IF(C110='spustni seznami'!C$112,'spustni seznami'!D$112,IF(C110='spustni seznami'!C$113,'spustni seznami'!D$113,"izberi toplotno izoliranost")))</f>
        <v>izberi toplotno izoliranost</v>
      </c>
    </row>
    <row r="111" spans="1:10">
      <c r="A111" s="51"/>
      <c r="B111" s="122"/>
      <c r="C111" s="123"/>
      <c r="D111" s="123"/>
      <c r="E111" s="123"/>
      <c r="F111" s="123"/>
      <c r="G111" s="123"/>
      <c r="H111" s="11"/>
      <c r="I111" s="126" t="s">
        <v>236</v>
      </c>
      <c r="J111" s="87">
        <f>SUM(J108,J110)</f>
        <v>0</v>
      </c>
    </row>
    <row r="112" spans="1:10">
      <c r="A112" s="51"/>
      <c r="B112" s="124" t="s">
        <v>229</v>
      </c>
      <c r="C112" s="15"/>
      <c r="D112" s="26"/>
      <c r="E112" s="15"/>
      <c r="F112" s="15"/>
      <c r="G112" s="15"/>
      <c r="H112" s="11"/>
      <c r="I112" s="26"/>
      <c r="J112" s="15"/>
    </row>
    <row r="113" spans="1:13">
      <c r="A113" s="51"/>
      <c r="B113" s="37" t="s">
        <v>235</v>
      </c>
      <c r="C113" s="151"/>
      <c r="D113" s="152"/>
      <c r="E113" s="152"/>
      <c r="F113" s="152"/>
      <c r="G113" s="153"/>
      <c r="H113" s="122"/>
      <c r="I113" s="122"/>
      <c r="J113" s="15"/>
      <c r="M113" s="57"/>
    </row>
    <row r="114" spans="1:13">
      <c r="A114" s="51"/>
      <c r="B114" s="121" t="s">
        <v>230</v>
      </c>
      <c r="C114" s="134"/>
      <c r="D114" s="135"/>
      <c r="E114" s="135"/>
      <c r="F114" s="135"/>
      <c r="G114" s="136"/>
      <c r="H114" s="11"/>
      <c r="I114" s="26"/>
      <c r="J114" s="87" t="str">
        <f>IF(C114='spustni seznami'!C$118,'spustni seznami'!D$118,IF(C114='spustni seznami'!C$119,'spustni seznami'!D$119,IF(C114='spustni seznami'!C$120,'spustni seznami'!D$120,"izberi poplavno ogroženost")))</f>
        <v>izberi poplavno ogroženost</v>
      </c>
    </row>
    <row r="115" spans="1:13">
      <c r="A115" s="51"/>
      <c r="B115" s="121"/>
      <c r="C115" s="15"/>
      <c r="D115" s="26"/>
      <c r="E115" s="15"/>
      <c r="F115" s="15"/>
      <c r="G115" s="15"/>
      <c r="H115" s="11"/>
      <c r="I115" s="26"/>
      <c r="J115" s="15"/>
    </row>
    <row r="116" spans="1:13">
      <c r="A116" s="51"/>
      <c r="B116" s="38"/>
      <c r="C116" s="11"/>
      <c r="D116" s="15"/>
      <c r="E116" s="15"/>
      <c r="F116" s="15"/>
      <c r="G116" s="15"/>
      <c r="H116" s="11"/>
      <c r="I116" s="28"/>
      <c r="J116" s="28"/>
    </row>
    <row r="117" spans="1:13">
      <c r="A117" s="51" t="s">
        <v>151</v>
      </c>
      <c r="B117" s="45" t="s">
        <v>35</v>
      </c>
      <c r="C117" s="5"/>
      <c r="D117" s="5"/>
      <c r="E117" s="5"/>
      <c r="F117" s="5"/>
      <c r="G117" s="5"/>
      <c r="H117" s="5"/>
      <c r="I117" s="2"/>
      <c r="J117" s="2"/>
    </row>
    <row r="118" spans="1:13">
      <c r="A118" s="51"/>
      <c r="B118" s="35" t="s">
        <v>126</v>
      </c>
      <c r="C118" s="115"/>
      <c r="D118" s="5"/>
      <c r="E118" s="37" t="s">
        <v>81</v>
      </c>
      <c r="F118" s="5"/>
      <c r="G118" s="25"/>
      <c r="H118" s="5"/>
      <c r="I118" s="2"/>
      <c r="J118" s="2"/>
    </row>
    <row r="119" spans="1:13">
      <c r="A119" s="51"/>
      <c r="B119" s="35" t="s">
        <v>127</v>
      </c>
      <c r="C119" s="115"/>
      <c r="D119" s="5"/>
      <c r="E119" s="119"/>
      <c r="F119" s="117"/>
      <c r="G119" s="37" t="s">
        <v>36</v>
      </c>
      <c r="H119" s="5"/>
      <c r="I119" s="2"/>
      <c r="J119" s="2"/>
    </row>
    <row r="120" spans="1:13">
      <c r="A120" s="51"/>
      <c r="B120" s="35" t="s">
        <v>128</v>
      </c>
      <c r="C120" s="115"/>
      <c r="D120" s="5"/>
      <c r="E120" s="119"/>
      <c r="F120" s="117"/>
      <c r="G120" s="37" t="s">
        <v>36</v>
      </c>
      <c r="H120" s="5"/>
      <c r="I120" s="2"/>
      <c r="J120" s="2"/>
    </row>
    <row r="121" spans="1:13">
      <c r="A121" s="51"/>
      <c r="B121" s="35" t="s">
        <v>153</v>
      </c>
      <c r="C121" s="116"/>
      <c r="D121" s="5"/>
      <c r="E121" s="119"/>
      <c r="F121" s="117"/>
      <c r="G121" s="5" t="s">
        <v>36</v>
      </c>
      <c r="H121" s="5"/>
      <c r="I121" s="2"/>
      <c r="J121" s="2"/>
    </row>
    <row r="122" spans="1:13">
      <c r="A122" s="51"/>
      <c r="B122" s="35" t="s">
        <v>129</v>
      </c>
      <c r="C122" s="117"/>
      <c r="D122" s="5" t="s">
        <v>36</v>
      </c>
      <c r="E122" s="119"/>
      <c r="F122" s="117"/>
      <c r="G122" s="5" t="s">
        <v>36</v>
      </c>
      <c r="H122" s="5"/>
      <c r="I122" s="2"/>
      <c r="J122" s="2"/>
    </row>
    <row r="123" spans="1:13">
      <c r="A123" s="51"/>
      <c r="B123" s="35" t="s">
        <v>181</v>
      </c>
      <c r="C123" s="117"/>
      <c r="D123" s="5" t="s">
        <v>36</v>
      </c>
      <c r="E123" s="50" t="s">
        <v>125</v>
      </c>
      <c r="F123" s="120"/>
      <c r="G123" s="5" t="s">
        <v>36</v>
      </c>
      <c r="H123" s="5"/>
      <c r="I123" s="2"/>
      <c r="J123" s="2"/>
    </row>
    <row r="124" spans="1:13">
      <c r="A124" s="51"/>
      <c r="B124" s="35" t="s">
        <v>170</v>
      </c>
      <c r="C124" s="117"/>
      <c r="D124" s="5" t="s">
        <v>36</v>
      </c>
      <c r="E124" s="5"/>
      <c r="F124" s="5"/>
      <c r="G124" s="5"/>
      <c r="H124" s="5"/>
      <c r="I124" s="2"/>
      <c r="J124" s="2"/>
    </row>
    <row r="125" spans="1:13">
      <c r="A125" s="161" t="s">
        <v>171</v>
      </c>
      <c r="B125" s="162"/>
      <c r="C125" s="116"/>
      <c r="D125" s="24"/>
      <c r="E125" s="37"/>
      <c r="F125" s="24"/>
      <c r="G125" s="24"/>
      <c r="H125" s="24"/>
      <c r="I125" s="23"/>
      <c r="J125" s="9"/>
    </row>
    <row r="126" spans="1:13">
      <c r="A126" s="51"/>
      <c r="B126" s="35" t="s">
        <v>130</v>
      </c>
      <c r="C126" s="118"/>
      <c r="D126" s="5" t="s">
        <v>43</v>
      </c>
      <c r="E126" s="5"/>
      <c r="F126" s="5"/>
      <c r="G126" s="5"/>
      <c r="H126" s="5"/>
      <c r="I126" s="2"/>
      <c r="J126" s="2"/>
    </row>
    <row r="127" spans="1:13">
      <c r="A127" s="51"/>
      <c r="B127" s="35"/>
      <c r="C127" s="5"/>
      <c r="D127" s="5"/>
      <c r="E127" s="5"/>
      <c r="F127" s="5"/>
      <c r="G127" s="5"/>
      <c r="H127" s="5"/>
      <c r="I127" s="2"/>
      <c r="J127" s="2"/>
    </row>
    <row r="128" spans="1:13">
      <c r="A128" s="51" t="s">
        <v>185</v>
      </c>
      <c r="B128" s="45" t="s">
        <v>90</v>
      </c>
      <c r="C128" s="5"/>
      <c r="D128" s="5"/>
      <c r="E128" s="5"/>
      <c r="F128" s="5"/>
      <c r="G128" s="5"/>
      <c r="H128" s="5"/>
      <c r="I128" s="2"/>
      <c r="J128" s="2"/>
    </row>
    <row r="129" spans="1:10">
      <c r="A129" s="2"/>
      <c r="B129" s="5"/>
      <c r="C129" s="142"/>
      <c r="D129" s="143"/>
      <c r="E129" s="143"/>
      <c r="F129" s="143"/>
      <c r="G129" s="143"/>
      <c r="H129" s="143"/>
      <c r="I129" s="143"/>
      <c r="J129" s="144"/>
    </row>
    <row r="130" spans="1:10">
      <c r="A130" s="2"/>
      <c r="B130" s="5"/>
      <c r="C130" s="145"/>
      <c r="D130" s="146"/>
      <c r="E130" s="146"/>
      <c r="F130" s="146"/>
      <c r="G130" s="146"/>
      <c r="H130" s="146"/>
      <c r="I130" s="146"/>
      <c r="J130" s="147"/>
    </row>
    <row r="131" spans="1:10">
      <c r="A131" s="2"/>
      <c r="B131" s="5"/>
      <c r="C131" s="145"/>
      <c r="D131" s="146"/>
      <c r="E131" s="146"/>
      <c r="F131" s="146"/>
      <c r="G131" s="146"/>
      <c r="H131" s="146"/>
      <c r="I131" s="146"/>
      <c r="J131" s="147"/>
    </row>
    <row r="132" spans="1:10">
      <c r="A132" s="2"/>
      <c r="B132" s="5"/>
      <c r="C132" s="145"/>
      <c r="D132" s="146"/>
      <c r="E132" s="146"/>
      <c r="F132" s="146"/>
      <c r="G132" s="146"/>
      <c r="H132" s="146"/>
      <c r="I132" s="146"/>
      <c r="J132" s="147"/>
    </row>
    <row r="133" spans="1:10">
      <c r="A133" s="2"/>
      <c r="B133" s="5"/>
      <c r="C133" s="148"/>
      <c r="D133" s="149"/>
      <c r="E133" s="149"/>
      <c r="F133" s="149"/>
      <c r="G133" s="149"/>
      <c r="H133" s="149"/>
      <c r="I133" s="149"/>
      <c r="J133" s="150"/>
    </row>
    <row r="134" spans="1:10">
      <c r="A134" s="2"/>
      <c r="B134" s="5"/>
      <c r="C134" s="5"/>
      <c r="D134" s="5"/>
      <c r="E134" s="5"/>
      <c r="F134" s="5"/>
      <c r="G134" s="5"/>
      <c r="H134" s="5"/>
      <c r="I134" s="5"/>
      <c r="J134" s="5"/>
    </row>
    <row r="135" spans="1:10">
      <c r="A135" s="2"/>
      <c r="B135" s="5"/>
      <c r="C135" s="5"/>
      <c r="D135" s="5"/>
      <c r="E135" s="5"/>
      <c r="F135" s="5"/>
      <c r="G135" s="5"/>
      <c r="H135" s="5"/>
      <c r="I135" s="5"/>
      <c r="J135" s="5"/>
    </row>
    <row r="136" spans="1:10">
      <c r="A136" s="2"/>
      <c r="B136" s="5"/>
      <c r="C136" s="5"/>
      <c r="D136" s="5"/>
      <c r="E136" s="5"/>
      <c r="F136" s="5"/>
      <c r="G136" s="5"/>
      <c r="H136" s="5"/>
      <c r="I136" s="5"/>
      <c r="J136" s="5"/>
    </row>
    <row r="137" spans="1:10">
      <c r="A137" s="2"/>
      <c r="B137" s="5"/>
      <c r="C137" s="5"/>
      <c r="D137" s="5"/>
      <c r="E137" s="5"/>
      <c r="F137" s="5"/>
      <c r="G137" s="5"/>
      <c r="H137" s="5"/>
      <c r="I137" s="5"/>
      <c r="J137" s="5"/>
    </row>
    <row r="138" spans="1:10" ht="15" customHeight="1">
      <c r="A138" s="2"/>
      <c r="B138" s="33" t="s">
        <v>42</v>
      </c>
      <c r="C138" s="5"/>
      <c r="D138" s="27"/>
      <c r="E138" s="27"/>
      <c r="F138" s="27"/>
      <c r="G138" s="27"/>
      <c r="H138" s="27"/>
      <c r="I138" s="10"/>
      <c r="J138" s="10"/>
    </row>
    <row r="139" spans="1:10">
      <c r="A139" s="2"/>
      <c r="B139" s="30" t="s">
        <v>178</v>
      </c>
      <c r="C139" s="31"/>
      <c r="D139" s="32"/>
      <c r="E139" s="32"/>
      <c r="F139" s="32"/>
      <c r="G139" s="27"/>
      <c r="H139" s="27"/>
      <c r="I139" s="10"/>
      <c r="J139" s="10"/>
    </row>
    <row r="140" spans="1:10">
      <c r="A140" s="2"/>
      <c r="B140" s="30" t="s">
        <v>168</v>
      </c>
      <c r="C140" s="5"/>
      <c r="D140" s="5"/>
      <c r="E140" s="5"/>
      <c r="F140" s="5"/>
      <c r="G140" s="5"/>
      <c r="H140" s="5"/>
      <c r="I140" s="2"/>
      <c r="J140" s="2"/>
    </row>
    <row r="141" spans="1:10">
      <c r="B141" s="1"/>
      <c r="C141" s="1"/>
      <c r="D141" s="1"/>
      <c r="E141" s="1"/>
      <c r="F141" s="1"/>
      <c r="G141" s="1"/>
      <c r="H141" s="1"/>
    </row>
    <row r="142" spans="1:10">
      <c r="B142" s="64"/>
      <c r="C142" s="1"/>
      <c r="D142" s="1"/>
      <c r="E142" s="1"/>
      <c r="F142" s="1"/>
      <c r="G142" s="1"/>
      <c r="H142" s="1"/>
    </row>
    <row r="143" spans="1:10">
      <c r="B143" s="1"/>
      <c r="C143" s="1"/>
      <c r="D143" s="1"/>
      <c r="E143" s="1"/>
      <c r="F143" s="1"/>
      <c r="G143" s="1"/>
      <c r="H143" s="1"/>
    </row>
    <row r="144" spans="1:10">
      <c r="B144" s="1"/>
      <c r="C144" s="1"/>
      <c r="D144" s="1"/>
      <c r="E144" s="1"/>
      <c r="F144" s="1"/>
      <c r="G144" s="1"/>
      <c r="H144" s="1"/>
    </row>
    <row r="145" spans="2:8">
      <c r="B145" s="1"/>
      <c r="C145" s="1"/>
      <c r="D145" s="1"/>
      <c r="E145" s="1"/>
      <c r="F145" s="1"/>
      <c r="G145" s="1"/>
      <c r="H145" s="1"/>
    </row>
    <row r="146" spans="2:8">
      <c r="B146" s="1"/>
      <c r="C146" s="1"/>
      <c r="D146" s="1"/>
      <c r="E146" s="1"/>
      <c r="F146" s="1"/>
      <c r="G146" s="1"/>
      <c r="H146" s="1"/>
    </row>
  </sheetData>
  <sheetProtection algorithmName="SHA-512" hashValue="STGyTl82rluEcFutQZjTFJfgnVr76VN5ble/vcdiBziAVFaQoxo1W3ZayGjwRTIreb5t2axtLbaz7JPg0ymy0w==" saltValue="yqFUskyr1CUUQNVHiI3ikg==" spinCount="100000" sheet="1" objects="1" scenarios="1"/>
  <mergeCells count="56">
    <mergeCell ref="H45:J45"/>
    <mergeCell ref="A125:B125"/>
    <mergeCell ref="G32:I32"/>
    <mergeCell ref="B2:J2"/>
    <mergeCell ref="E7:F7"/>
    <mergeCell ref="C6:F6"/>
    <mergeCell ref="C10:G10"/>
    <mergeCell ref="C13:G13"/>
    <mergeCell ref="C16:G16"/>
    <mergeCell ref="G26:I26"/>
    <mergeCell ref="G27:I27"/>
    <mergeCell ref="G31:I31"/>
    <mergeCell ref="H6:J7"/>
    <mergeCell ref="C19:J23"/>
    <mergeCell ref="C46:D46"/>
    <mergeCell ref="E71:G71"/>
    <mergeCell ref="E68:J68"/>
    <mergeCell ref="C58:J61"/>
    <mergeCell ref="C49:D49"/>
    <mergeCell ref="C62:F62"/>
    <mergeCell ref="I62:J62"/>
    <mergeCell ref="G55:J55"/>
    <mergeCell ref="D54:E54"/>
    <mergeCell ref="D55:E55"/>
    <mergeCell ref="E67:J67"/>
    <mergeCell ref="C88:G88"/>
    <mergeCell ref="C129:J133"/>
    <mergeCell ref="E75:G75"/>
    <mergeCell ref="E70:G70"/>
    <mergeCell ref="E74:G74"/>
    <mergeCell ref="E72:G72"/>
    <mergeCell ref="E73:G73"/>
    <mergeCell ref="C95:G95"/>
    <mergeCell ref="C97:G97"/>
    <mergeCell ref="C99:G99"/>
    <mergeCell ref="C106:G106"/>
    <mergeCell ref="C108:G108"/>
    <mergeCell ref="C110:G110"/>
    <mergeCell ref="C114:G114"/>
    <mergeCell ref="C113:G113"/>
    <mergeCell ref="G28:I28"/>
    <mergeCell ref="G29:I29"/>
    <mergeCell ref="G30:I30"/>
    <mergeCell ref="C84:G84"/>
    <mergeCell ref="C86:G86"/>
    <mergeCell ref="G35:I35"/>
    <mergeCell ref="G36:I36"/>
    <mergeCell ref="G41:I41"/>
    <mergeCell ref="G53:J53"/>
    <mergeCell ref="G54:J54"/>
    <mergeCell ref="G37:I37"/>
    <mergeCell ref="G38:I38"/>
    <mergeCell ref="D53:E53"/>
    <mergeCell ref="G39:I39"/>
    <mergeCell ref="G40:I40"/>
    <mergeCell ref="C44:D44"/>
  </mergeCells>
  <conditionalFormatting sqref="J81 J110">
    <cfRule type="containsText" dxfId="179" priority="198" operator="containsText" text=" ">
      <formula>NOT(ISERROR(SEARCH(" ",J81)))</formula>
    </cfRule>
    <cfRule type="cellIs" dxfId="178" priority="199" operator="between">
      <formula>1.00001</formula>
      <formula>4</formula>
    </cfRule>
    <cfRule type="cellIs" dxfId="177" priority="200" operator="lessThan">
      <formula>1.00001</formula>
    </cfRule>
    <cfRule type="cellIs" dxfId="176" priority="201" operator="greaterThan">
      <formula>4</formula>
    </cfRule>
  </conditionalFormatting>
  <conditionalFormatting sqref="J86">
    <cfRule type="containsText" dxfId="175" priority="196" operator="containsText" text=" ">
      <formula>NOT(ISERROR(SEARCH(" ",J86)))</formula>
    </cfRule>
    <cfRule type="cellIs" dxfId="174" priority="197" operator="between">
      <formula>1.00001</formula>
      <formula>4</formula>
    </cfRule>
    <cfRule type="cellIs" dxfId="173" priority="208" operator="lessThan">
      <formula>1.00001</formula>
    </cfRule>
    <cfRule type="cellIs" dxfId="172" priority="208" operator="greaterThan">
      <formula>4</formula>
    </cfRule>
  </conditionalFormatting>
  <conditionalFormatting sqref="J88">
    <cfRule type="containsText" dxfId="171" priority="176" operator="containsText" text=" ">
      <formula>NOT(ISERROR(SEARCH(" ",J88)))</formula>
    </cfRule>
    <cfRule type="cellIs" dxfId="170" priority="177" operator="between">
      <formula>1.00001</formula>
      <formula>4</formula>
    </cfRule>
    <cfRule type="cellIs" dxfId="169" priority="178" operator="lessThan">
      <formula>1.00001</formula>
    </cfRule>
    <cfRule type="cellIs" dxfId="168" priority="179" operator="greaterThan">
      <formula>4</formula>
    </cfRule>
  </conditionalFormatting>
  <conditionalFormatting sqref="C86 C88 J86 C81 E81:E82 G81 J81 J88">
    <cfRule type="expression" dxfId="167" priority="167">
      <formula>ISTEXT($C$84)</formula>
    </cfRule>
  </conditionalFormatting>
  <conditionalFormatting sqref="J92">
    <cfRule type="containsText" dxfId="166" priority="131" operator="containsText" text=" ">
      <formula>NOT(ISERROR(SEARCH(" ",J92)))</formula>
    </cfRule>
    <cfRule type="cellIs" dxfId="165" priority="132" operator="between">
      <formula>1.00001</formula>
      <formula>4</formula>
    </cfRule>
    <cfRule type="cellIs" dxfId="164" priority="133" operator="lessThan">
      <formula>1.00001</formula>
    </cfRule>
    <cfRule type="cellIs" dxfId="163" priority="134" operator="greaterThan">
      <formula>4</formula>
    </cfRule>
  </conditionalFormatting>
  <conditionalFormatting sqref="J99">
    <cfRule type="containsText" dxfId="162" priority="125" operator="containsText" text=" ">
      <formula>NOT(ISERROR(SEARCH(" ",J99)))</formula>
    </cfRule>
    <cfRule type="cellIs" dxfId="161" priority="126" operator="between">
      <formula>1.00001</formula>
      <formula>4</formula>
    </cfRule>
    <cfRule type="cellIs" dxfId="160" priority="127" operator="lessThan">
      <formula>1.00001</formula>
    </cfRule>
    <cfRule type="cellIs" dxfId="159" priority="128" operator="greaterThan">
      <formula>4</formula>
    </cfRule>
  </conditionalFormatting>
  <conditionalFormatting sqref="C97 C99 J99 J92 G92 E92:E93 C92">
    <cfRule type="expression" dxfId="158" priority="120">
      <formula>ISTEXT($C$95)</formula>
    </cfRule>
  </conditionalFormatting>
  <conditionalFormatting sqref="C103">
    <cfRule type="expression" dxfId="157" priority="116">
      <formula>ISTEXT($C$106)</formula>
    </cfRule>
  </conditionalFormatting>
  <conditionalFormatting sqref="C108 C110 J110 G103 E103 E104">
    <cfRule type="expression" dxfId="156" priority="100">
      <formula>ISTEXT($C$106)</formula>
    </cfRule>
  </conditionalFormatting>
  <conditionalFormatting sqref="J92">
    <cfRule type="containsText" dxfId="155" priority="95" operator="containsText" text=" ">
      <formula>NOT(ISERROR(SEARCH(" ",J92)))</formula>
    </cfRule>
    <cfRule type="cellIs" dxfId="154" priority="96" operator="between">
      <formula>1.00001</formula>
      <formula>4</formula>
    </cfRule>
    <cfRule type="cellIs" dxfId="153" priority="97" operator="lessThan">
      <formula>1.00001</formula>
    </cfRule>
    <cfRule type="cellIs" dxfId="152" priority="98" operator="greaterThan">
      <formula>4</formula>
    </cfRule>
  </conditionalFormatting>
  <conditionalFormatting sqref="J99">
    <cfRule type="containsText" dxfId="151" priority="83" operator="containsText" text=" ">
      <formula>NOT(ISERROR(SEARCH(" ",J99)))</formula>
    </cfRule>
    <cfRule type="cellIs" dxfId="150" priority="84" operator="between">
      <formula>1.00001</formula>
      <formula>4</formula>
    </cfRule>
    <cfRule type="cellIs" dxfId="149" priority="85" operator="lessThan">
      <formula>1.00001</formula>
    </cfRule>
    <cfRule type="cellIs" dxfId="148" priority="86" operator="greaterThan">
      <formula>4</formula>
    </cfRule>
  </conditionalFormatting>
  <conditionalFormatting sqref="J114">
    <cfRule type="containsText" dxfId="147" priority="70" operator="containsText" text=" ">
      <formula>NOT(ISERROR(SEARCH(" ",J114)))</formula>
    </cfRule>
    <cfRule type="cellIs" dxfId="146" priority="71" operator="between">
      <formula>1.00001</formula>
      <formula>4</formula>
    </cfRule>
    <cfRule type="cellIs" dxfId="145" priority="72" operator="lessThan">
      <formula>1.00001</formula>
    </cfRule>
    <cfRule type="cellIs" dxfId="144" priority="73" operator="greaterThan">
      <formula>4</formula>
    </cfRule>
  </conditionalFormatting>
  <conditionalFormatting sqref="J103">
    <cfRule type="containsText" dxfId="143" priority="60" operator="containsText" text=" ">
      <formula>NOT(ISERROR(SEARCH(" ",J103)))</formula>
    </cfRule>
    <cfRule type="cellIs" dxfId="142" priority="61" operator="between">
      <formula>1.00001</formula>
      <formula>4</formula>
    </cfRule>
    <cfRule type="cellIs" dxfId="141" priority="62" operator="lessThan">
      <formula>1.00001</formula>
    </cfRule>
    <cfRule type="cellIs" dxfId="140" priority="63" operator="greaterThan">
      <formula>4</formula>
    </cfRule>
  </conditionalFormatting>
  <conditionalFormatting sqref="J103">
    <cfRule type="expression" dxfId="139" priority="59">
      <formula>ISTEXT($C$106)</formula>
    </cfRule>
  </conditionalFormatting>
  <conditionalFormatting sqref="G93">
    <cfRule type="expression" dxfId="138" priority="43">
      <formula>ISTEXT($C$95)</formula>
    </cfRule>
  </conditionalFormatting>
  <conditionalFormatting sqref="G104">
    <cfRule type="expression" dxfId="137" priority="42">
      <formula>ISTEXT($C$95)</formula>
    </cfRule>
  </conditionalFormatting>
  <conditionalFormatting sqref="G82">
    <cfRule type="expression" dxfId="136" priority="41">
      <formula>ISTEXT($C$95)</formula>
    </cfRule>
  </conditionalFormatting>
  <conditionalFormatting sqref="J89">
    <cfRule type="containsText" dxfId="135" priority="37" operator="containsText" text=" ">
      <formula>NOT(ISERROR(SEARCH(" ",J89)))</formula>
    </cfRule>
    <cfRule type="cellIs" dxfId="134" priority="38" operator="between">
      <formula>1.00001</formula>
      <formula>4</formula>
    </cfRule>
    <cfRule type="cellIs" dxfId="133" priority="39" operator="lessThan">
      <formula>1.00001</formula>
    </cfRule>
    <cfRule type="cellIs" dxfId="132" priority="40" operator="greaterThan">
      <formula>4</formula>
    </cfRule>
  </conditionalFormatting>
  <conditionalFormatting sqref="J89">
    <cfRule type="expression" dxfId="131" priority="36">
      <formula>ISTEXT($C$84)</formula>
    </cfRule>
  </conditionalFormatting>
  <conditionalFormatting sqref="J100">
    <cfRule type="containsText" dxfId="130" priority="32" operator="containsText" text=" ">
      <formula>NOT(ISERROR(SEARCH(" ",J100)))</formula>
    </cfRule>
    <cfRule type="cellIs" dxfId="129" priority="33" operator="between">
      <formula>1.00001</formula>
      <formula>4</formula>
    </cfRule>
    <cfRule type="cellIs" dxfId="128" priority="34" operator="lessThan">
      <formula>1.00001</formula>
    </cfRule>
    <cfRule type="cellIs" dxfId="127" priority="35" operator="greaterThan">
      <formula>4</formula>
    </cfRule>
  </conditionalFormatting>
  <conditionalFormatting sqref="J100">
    <cfRule type="expression" dxfId="126" priority="31">
      <formula>ISTEXT($C$84)</formula>
    </cfRule>
  </conditionalFormatting>
  <conditionalFormatting sqref="J111">
    <cfRule type="containsText" dxfId="125" priority="27" operator="containsText" text=" ">
      <formula>NOT(ISERROR(SEARCH(" ",J111)))</formula>
    </cfRule>
    <cfRule type="cellIs" dxfId="124" priority="28" operator="between">
      <formula>1.00001</formula>
      <formula>4</formula>
    </cfRule>
    <cfRule type="cellIs" dxfId="123" priority="29" operator="lessThan">
      <formula>1.00001</formula>
    </cfRule>
    <cfRule type="cellIs" dxfId="122" priority="30" operator="greaterThan">
      <formula>4</formula>
    </cfRule>
  </conditionalFormatting>
  <conditionalFormatting sqref="J111">
    <cfRule type="expression" dxfId="121" priority="26">
      <formula>ISTEXT($C$84)</formula>
    </cfRule>
  </conditionalFormatting>
  <conditionalFormatting sqref="J108">
    <cfRule type="cellIs" dxfId="120" priority="17" operator="greaterThan">
      <formula>4</formula>
    </cfRule>
    <cfRule type="containsText" dxfId="119" priority="17" operator="containsText" text=" ">
      <formula>NOT(ISERROR(SEARCH(" ",J108)))</formula>
    </cfRule>
    <cfRule type="cellIs" dxfId="118" priority="18" operator="between">
      <formula>1.00001</formula>
      <formula>4</formula>
    </cfRule>
    <cfRule type="cellIs" dxfId="117" priority="19" operator="lessThan">
      <formula>1.00001</formula>
    </cfRule>
  </conditionalFormatting>
  <conditionalFormatting sqref="J108">
    <cfRule type="expression" dxfId="116" priority="16">
      <formula>ISTEXT($C$84)</formula>
    </cfRule>
  </conditionalFormatting>
  <conditionalFormatting sqref="J97">
    <cfRule type="containsText" dxfId="115" priority="2" operator="containsText" text=" ">
      <formula>NOT(ISERROR(SEARCH(" ",J97)))</formula>
    </cfRule>
    <cfRule type="cellIs" dxfId="114" priority="3" operator="between">
      <formula>1.00001</formula>
      <formula>4</formula>
    </cfRule>
    <cfRule type="cellIs" dxfId="113" priority="4" operator="lessThan">
      <formula>1.00001</formula>
    </cfRule>
    <cfRule type="cellIs" dxfId="112" priority="5" operator="greaterThan">
      <formula>4</formula>
    </cfRule>
  </conditionalFormatting>
  <conditionalFormatting sqref="J97">
    <cfRule type="expression" dxfId="111" priority="1">
      <formula>ISTEXT($C$84)</formula>
    </cfRule>
  </conditionalFormatting>
  <pageMargins left="0.78740157480314965" right="0.19685039370078741" top="0.55118110236220474" bottom="0.35433070866141736" header="0.31496062992125984" footer="0.31496062992125984"/>
  <pageSetup paperSize="9" scale="50" orientation="landscape" r:id="rId1"/>
  <headerFooter>
    <oddFooter>&amp;R&amp;"-,Krepko"&amp;8Obr. ZBS_PCP_2021_v04.1</oddFooter>
  </headerFooter>
  <extLst>
    <ext xmlns:x14="http://schemas.microsoft.com/office/spreadsheetml/2009/9/main" uri="{CCE6A557-97BC-4b89-ADB6-D9C93CAAB3DF}">
      <x14:dataValidations xmlns:xm="http://schemas.microsoft.com/office/excel/2006/main" count="19">
        <x14:dataValidation type="list" allowBlank="1" showInputMessage="1" showErrorMessage="1" xr:uid="{00000000-0002-0000-0000-000000000000}">
          <x14:formula1>
            <xm:f>'spustni seznami'!$B$10:$B$14</xm:f>
          </x14:formula1>
          <xm:sqref>C44</xm:sqref>
        </x14:dataValidation>
        <x14:dataValidation type="list" allowBlank="1" showInputMessage="1" showErrorMessage="1" xr:uid="{00000000-0002-0000-0000-000001000000}">
          <x14:formula1>
            <xm:f>'spustni seznami'!$B$17:$B$21</xm:f>
          </x14:formula1>
          <xm:sqref>C46:D46</xm:sqref>
        </x14:dataValidation>
        <x14:dataValidation type="list" allowBlank="1" showInputMessage="1" showErrorMessage="1" xr:uid="{00000000-0002-0000-0000-000002000000}">
          <x14:formula1>
            <xm:f>'spustni seznami'!$C$17:$C$18</xm:f>
          </x14:formula1>
          <xm:sqref>C81 C67:C73 C75 J72:J75 C92 C103</xm:sqref>
        </x14:dataValidation>
        <x14:dataValidation type="list" allowBlank="1" showInputMessage="1" showErrorMessage="1" xr:uid="{00000000-0002-0000-0000-000003000000}">
          <x14:formula1>
            <xm:f>'spustni seznami'!$C$33:$C$36</xm:f>
          </x14:formula1>
          <xm:sqref>C125</xm:sqref>
        </x14:dataValidation>
        <x14:dataValidation type="list" allowBlank="1" showInputMessage="1" showErrorMessage="1" xr:uid="{00000000-0002-0000-0000-000004000000}">
          <x14:formula1>
            <xm:f>'spustni seznami'!$B$52:$B$54</xm:f>
          </x14:formula1>
          <xm:sqref>C65</xm:sqref>
        </x14:dataValidation>
        <x14:dataValidation type="list" allowBlank="1" showInputMessage="1" showErrorMessage="1" xr:uid="{00000000-0002-0000-0000-000005000000}">
          <x14:formula1>
            <xm:f>'spustni seznami'!$B$58:$B$61</xm:f>
          </x14:formula1>
          <xm:sqref>C66</xm:sqref>
        </x14:dataValidation>
        <x14:dataValidation type="list" allowBlank="1" showInputMessage="1" showErrorMessage="1" xr:uid="{00000000-0002-0000-0000-000006000000}">
          <x14:formula1>
            <xm:f>'spustni seznami'!$B$35:$B$38</xm:f>
          </x14:formula1>
          <xm:sqref>F46</xm:sqref>
        </x14:dataValidation>
        <x14:dataValidation type="list" allowBlank="1" showInputMessage="1" showErrorMessage="1" xr:uid="{00000000-0002-0000-0000-000007000000}">
          <x14:formula1>
            <xm:f>'spustni seznami'!$B$24:$B$32</xm:f>
          </x14:formula1>
          <xm:sqref>F44</xm:sqref>
        </x14:dataValidation>
        <x14:dataValidation type="list" allowBlank="1" showInputMessage="1" showErrorMessage="1" xr:uid="{00000000-0002-0000-0000-000008000000}">
          <x14:formula1>
            <xm:f>'spustni seznami'!$D$10:$D$12</xm:f>
          </x14:formula1>
          <xm:sqref>H45:J45</xm:sqref>
        </x14:dataValidation>
        <x14:dataValidation type="list" allowBlank="1" showInputMessage="1" showErrorMessage="1" xr:uid="{00000000-0002-0000-0000-000009000000}">
          <x14:formula1>
            <xm:f>'spustni seznami'!$C$40:$C$43</xm:f>
          </x14:formula1>
          <xm:sqref>E119:E122</xm:sqref>
        </x14:dataValidation>
        <x14:dataValidation type="list" allowBlank="1" showInputMessage="1" showErrorMessage="1" xr:uid="{00000000-0002-0000-0000-00000A000000}">
          <x14:formula1>
            <xm:f>'spustni seznami'!$B$4:$B$6</xm:f>
          </x14:formula1>
          <xm:sqref>E7:F7</xm:sqref>
        </x14:dataValidation>
        <x14:dataValidation type="list" allowBlank="1" showInputMessage="1" showErrorMessage="1" xr:uid="{00000000-0002-0000-0000-00000B000000}">
          <x14:formula1>
            <xm:f>'spustni seznami'!$C$49:$C$52</xm:f>
          </x14:formula1>
          <xm:sqref>C62</xm:sqref>
        </x14:dataValidation>
        <x14:dataValidation type="list" allowBlank="1" showInputMessage="1" showErrorMessage="1" xr:uid="{00000000-0002-0000-0000-00000C000000}">
          <x14:formula1>
            <xm:f>'spustni seznami'!$C$17:$C$19</xm:f>
          </x14:formula1>
          <xm:sqref>C74</xm:sqref>
        </x14:dataValidation>
        <x14:dataValidation type="list" allowBlank="1" showInputMessage="1" showErrorMessage="1" xr:uid="{00000000-0002-0000-0000-00000D000000}">
          <x14:formula1>
            <xm:f>'spustni seznami'!$B$73:$B$77</xm:f>
          </x14:formula1>
          <xm:sqref>C121</xm:sqref>
        </x14:dataValidation>
        <x14:dataValidation type="list" allowBlank="1" showInputMessage="1" showErrorMessage="1" xr:uid="{00000000-0002-0000-0000-00000E000000}">
          <x14:formula1>
            <xm:f>'spustni seznami'!$C$82:$C$90</xm:f>
          </x14:formula1>
          <xm:sqref>E81 E103 E92</xm:sqref>
        </x14:dataValidation>
        <x14:dataValidation type="list" allowBlank="1" showInputMessage="1" showErrorMessage="1" xr:uid="{00000000-0002-0000-0000-00000F000000}">
          <x14:formula1>
            <xm:f>'spustni seznami'!$C$95:$C$99</xm:f>
          </x14:formula1>
          <xm:sqref>C84:G84 C106:G106 C95:G95</xm:sqref>
        </x14:dataValidation>
        <x14:dataValidation type="list" allowBlank="1" showInputMessage="1" showErrorMessage="1" xr:uid="{00000000-0002-0000-0000-000010000000}">
          <x14:formula1>
            <xm:f>'spustni seznami'!$C$104:$C$106</xm:f>
          </x14:formula1>
          <xm:sqref>C86:G86 C108:G108 C97:G97</xm:sqref>
        </x14:dataValidation>
        <x14:dataValidation type="list" allowBlank="1" showInputMessage="1" showErrorMessage="1" xr:uid="{00000000-0002-0000-0000-000011000000}">
          <x14:formula1>
            <xm:f>'spustni seznami'!$C$111:$C$113</xm:f>
          </x14:formula1>
          <xm:sqref>C88:G88 C99:G99 C110:G110</xm:sqref>
        </x14:dataValidation>
        <x14:dataValidation type="list" allowBlank="1" showInputMessage="1" showErrorMessage="1" xr:uid="{00000000-0002-0000-0000-000012000000}">
          <x14:formula1>
            <xm:f>'spustni seznami'!$C$118:$C$120</xm:f>
          </x14:formula1>
          <xm:sqref>C114:G114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13A1E-B95D-4CED-9D24-A98375CBC620}">
  <sheetPr>
    <pageSetUpPr fitToPage="1"/>
  </sheetPr>
  <dimension ref="A1:M63"/>
  <sheetViews>
    <sheetView zoomScale="85" zoomScaleNormal="85" workbookViewId="0">
      <selection activeCell="E3" sqref="E3"/>
    </sheetView>
  </sheetViews>
  <sheetFormatPr defaultRowHeight="14.4"/>
  <cols>
    <col min="1" max="1" width="3.33203125" customWidth="1"/>
    <col min="2" max="2" width="53" customWidth="1"/>
    <col min="3" max="3" width="28.6640625" customWidth="1"/>
    <col min="4" max="4" width="15.5546875" customWidth="1"/>
    <col min="5" max="5" width="26.44140625" customWidth="1"/>
    <col min="6" max="6" width="26.6640625" bestFit="1" customWidth="1"/>
    <col min="7" max="7" width="25.5546875" customWidth="1"/>
    <col min="8" max="8" width="5.5546875" customWidth="1"/>
    <col min="9" max="9" width="9.88671875" customWidth="1"/>
    <col min="10" max="10" width="15.6640625" customWidth="1"/>
  </cols>
  <sheetData>
    <row r="1" spans="1:13">
      <c r="A1" s="2"/>
      <c r="B1" s="2"/>
      <c r="C1" s="2"/>
      <c r="D1" s="2"/>
      <c r="E1" s="2"/>
      <c r="F1" s="2"/>
      <c r="G1" s="2"/>
      <c r="H1" s="2"/>
      <c r="I1" s="2"/>
      <c r="J1" s="2"/>
    </row>
    <row r="2" spans="1:13" ht="23.4">
      <c r="A2" s="2"/>
      <c r="B2" s="163" t="s">
        <v>167</v>
      </c>
      <c r="C2" s="163"/>
      <c r="D2" s="163"/>
      <c r="E2" s="163"/>
      <c r="F2" s="163"/>
      <c r="G2" s="163"/>
      <c r="H2" s="163"/>
      <c r="I2" s="163"/>
      <c r="J2" s="163"/>
    </row>
    <row r="3" spans="1:13" ht="18">
      <c r="A3" s="2"/>
      <c r="B3" s="4"/>
      <c r="C3" s="4"/>
      <c r="D3" s="79" t="s">
        <v>244</v>
      </c>
      <c r="E3" s="128">
        <f>OBRAZEC!E3</f>
        <v>0</v>
      </c>
      <c r="F3" s="4"/>
      <c r="G3" s="4"/>
      <c r="H3" s="4"/>
      <c r="I3" s="4"/>
      <c r="J3" s="4"/>
    </row>
    <row r="4" spans="1:13" ht="14.25" customHeight="1">
      <c r="A4" s="2"/>
      <c r="B4" s="4"/>
      <c r="C4" s="5"/>
      <c r="D4" s="5"/>
      <c r="E4" s="5"/>
      <c r="F4" s="5"/>
      <c r="G4" s="5"/>
      <c r="H4" s="5"/>
      <c r="I4" s="2"/>
      <c r="J4" s="2"/>
    </row>
    <row r="5" spans="1:13">
      <c r="A5" s="51"/>
      <c r="B5" s="125"/>
      <c r="C5" s="125"/>
      <c r="D5" s="125"/>
      <c r="E5" s="125"/>
      <c r="F5" s="125"/>
      <c r="G5" s="125"/>
      <c r="H5" s="125"/>
      <c r="I5" s="125"/>
      <c r="J5" s="125"/>
      <c r="M5" s="57"/>
    </row>
    <row r="6" spans="1:13">
      <c r="A6" s="51" t="s">
        <v>150</v>
      </c>
      <c r="B6" s="82" t="s">
        <v>231</v>
      </c>
      <c r="C6" s="125"/>
      <c r="D6" s="125"/>
      <c r="E6" s="125"/>
      <c r="F6" s="125"/>
      <c r="G6" s="125"/>
      <c r="H6" s="125"/>
      <c r="I6" s="125"/>
      <c r="M6" s="57"/>
    </row>
    <row r="7" spans="1:13">
      <c r="A7" s="51"/>
      <c r="B7" s="124" t="s">
        <v>228</v>
      </c>
      <c r="C7" s="125"/>
      <c r="D7" s="125"/>
      <c r="E7" s="125"/>
      <c r="F7" s="125"/>
      <c r="G7" s="125"/>
      <c r="H7" s="125"/>
      <c r="I7" s="125"/>
      <c r="J7" s="15"/>
      <c r="M7" s="57"/>
    </row>
    <row r="8" spans="1:13">
      <c r="A8" s="51"/>
      <c r="B8" s="37" t="s">
        <v>239</v>
      </c>
      <c r="C8" s="129"/>
      <c r="D8" s="125" t="s">
        <v>237</v>
      </c>
      <c r="E8" s="129"/>
      <c r="F8" s="125"/>
      <c r="G8" s="125"/>
      <c r="H8" s="125"/>
      <c r="I8" s="125"/>
      <c r="J8" s="15" t="s">
        <v>209</v>
      </c>
      <c r="M8" s="57"/>
    </row>
    <row r="9" spans="1:13">
      <c r="A9" s="51"/>
      <c r="B9" s="125" t="s">
        <v>218</v>
      </c>
      <c r="C9" s="111"/>
      <c r="D9" s="26" t="s">
        <v>183</v>
      </c>
      <c r="E9" s="112"/>
      <c r="F9" s="26" t="s">
        <v>187</v>
      </c>
      <c r="G9" s="114"/>
      <c r="H9" s="11"/>
      <c r="I9" s="26"/>
      <c r="J9" s="87" t="str">
        <f>IF(OR(E9='spustni seznami'!C$82,E9='spustni seznami'!C$83,E9='spustni seznami'!C$84,E9='spustni seznami'!C$85,E9='spustni seznami'!C$86),1,IF(OR(E9='spustni seznami'!C$87,E9='spustni seznami'!C$88),3,IF(OR(E9='spustni seznami'!C$89,E9='spustni seznami'!C$90),5,"izberi razred EI")))</f>
        <v>izberi razred EI</v>
      </c>
      <c r="M9" s="57"/>
    </row>
    <row r="10" spans="1:13">
      <c r="A10" s="51"/>
      <c r="B10" s="125"/>
      <c r="C10" s="15"/>
      <c r="D10" s="26" t="s">
        <v>217</v>
      </c>
      <c r="E10" s="113"/>
      <c r="F10" s="26" t="s">
        <v>238</v>
      </c>
      <c r="G10" s="113"/>
      <c r="H10" s="11"/>
      <c r="I10" s="26"/>
      <c r="J10" s="15"/>
      <c r="M10" s="57"/>
    </row>
    <row r="11" spans="1:13">
      <c r="A11" s="51"/>
      <c r="B11" s="125"/>
      <c r="C11" s="15"/>
      <c r="D11" s="26"/>
      <c r="E11" s="15"/>
      <c r="F11" s="15"/>
      <c r="G11" s="15"/>
      <c r="H11" s="11"/>
      <c r="I11" s="26"/>
      <c r="J11" s="15"/>
      <c r="M11" s="57"/>
    </row>
    <row r="12" spans="1:13">
      <c r="A12" s="51"/>
      <c r="B12" s="125" t="s">
        <v>210</v>
      </c>
      <c r="C12" s="134"/>
      <c r="D12" s="135"/>
      <c r="E12" s="135"/>
      <c r="F12" s="135"/>
      <c r="G12" s="136"/>
      <c r="H12" s="11"/>
      <c r="I12" s="26"/>
      <c r="J12" s="15"/>
      <c r="M12" s="57"/>
    </row>
    <row r="13" spans="1:13">
      <c r="A13" s="51"/>
      <c r="B13" s="125"/>
      <c r="C13" s="15"/>
      <c r="D13" s="26"/>
      <c r="E13" s="15"/>
      <c r="F13" s="15"/>
      <c r="G13" s="15"/>
      <c r="H13" s="11"/>
      <c r="I13" s="26"/>
      <c r="J13" s="15"/>
      <c r="M13" s="57"/>
    </row>
    <row r="14" spans="1:13">
      <c r="A14" s="51"/>
      <c r="B14" s="125" t="s">
        <v>195</v>
      </c>
      <c r="C14" s="134"/>
      <c r="D14" s="135"/>
      <c r="E14" s="135"/>
      <c r="F14" s="135"/>
      <c r="G14" s="136"/>
      <c r="H14" s="11"/>
      <c r="I14" s="26"/>
      <c r="J14" s="87" t="str">
        <f>IF(C14='spustni seznami'!C$104,'spustni seznami'!D$104,IF(C14='spustni seznami'!C$105,'spustni seznami'!D$105,IF(C14='spustni seznami'!C$106,'spustni seznami'!D$106,"izberi način ogrevanja")))</f>
        <v>izberi način ogrevanja</v>
      </c>
      <c r="M14" s="57"/>
    </row>
    <row r="15" spans="1:13">
      <c r="A15" s="51"/>
      <c r="B15" s="125"/>
      <c r="C15" s="15"/>
      <c r="D15" s="26"/>
      <c r="E15" s="15"/>
      <c r="F15" s="15"/>
      <c r="G15" s="15"/>
      <c r="H15" s="11"/>
      <c r="I15" s="26"/>
      <c r="J15" s="15"/>
      <c r="M15" s="57"/>
    </row>
    <row r="16" spans="1:13">
      <c r="A16" s="51"/>
      <c r="B16" s="125" t="s">
        <v>204</v>
      </c>
      <c r="C16" s="134"/>
      <c r="D16" s="135"/>
      <c r="E16" s="135"/>
      <c r="F16" s="135"/>
      <c r="G16" s="136"/>
      <c r="H16" s="11"/>
      <c r="I16" s="26"/>
      <c r="J16" s="87" t="str">
        <f>IF(C16='spustni seznami'!C$111,'spustni seznami'!D$111,IF(C16='spustni seznami'!C$112,'spustni seznami'!D$112,IF(C16='spustni seznami'!C$113,'spustni seznami'!D$113,"izberi toplotno izoliranost")))</f>
        <v>izberi toplotno izoliranost</v>
      </c>
      <c r="M16" s="57"/>
    </row>
    <row r="17" spans="1:10">
      <c r="A17" s="51"/>
      <c r="B17" s="125"/>
      <c r="C17" s="125"/>
      <c r="D17" s="125"/>
      <c r="E17" s="125"/>
      <c r="F17" s="125"/>
      <c r="G17" s="125"/>
      <c r="H17" s="11"/>
      <c r="I17" s="126" t="s">
        <v>236</v>
      </c>
      <c r="J17" s="87">
        <f>SUM(J14,J16)</f>
        <v>0</v>
      </c>
    </row>
    <row r="18" spans="1:10">
      <c r="A18" s="51"/>
      <c r="B18" s="125"/>
      <c r="C18" s="15"/>
      <c r="D18" s="26"/>
      <c r="E18" s="15"/>
      <c r="F18" s="15"/>
      <c r="G18" s="15"/>
      <c r="H18" s="11"/>
      <c r="I18" s="26"/>
      <c r="J18" s="15"/>
    </row>
    <row r="19" spans="1:10">
      <c r="A19" s="51"/>
      <c r="B19" s="37" t="s">
        <v>240</v>
      </c>
      <c r="C19" s="129"/>
      <c r="D19" s="125" t="s">
        <v>237</v>
      </c>
      <c r="E19" s="129"/>
      <c r="F19" s="15"/>
      <c r="G19" s="15"/>
      <c r="H19" s="11"/>
      <c r="I19" s="26"/>
      <c r="J19" s="15"/>
    </row>
    <row r="20" spans="1:10">
      <c r="A20" s="51"/>
      <c r="B20" s="125" t="s">
        <v>218</v>
      </c>
      <c r="C20" s="111"/>
      <c r="D20" s="26" t="s">
        <v>183</v>
      </c>
      <c r="E20" s="112"/>
      <c r="F20" s="26" t="s">
        <v>187</v>
      </c>
      <c r="G20" s="114"/>
      <c r="H20" s="11"/>
      <c r="I20" s="26"/>
      <c r="J20" s="87" t="str">
        <f>IF(OR(E20='spustni seznami'!C$82,E20='spustni seznami'!C$83,E20='spustni seznami'!C$84,E20='spustni seznami'!C$85,E20='spustni seznami'!C$86),1,IF(OR(E20='spustni seznami'!C$87,E20='spustni seznami'!C$88),3,IF(OR(E20='spustni seznami'!C$89,E20='spustni seznami'!C$90),5,"izberi razred EI")))</f>
        <v>izberi razred EI</v>
      </c>
    </row>
    <row r="21" spans="1:10">
      <c r="A21" s="51"/>
      <c r="B21" s="125"/>
      <c r="C21" s="15"/>
      <c r="D21" s="26" t="s">
        <v>217</v>
      </c>
      <c r="E21" s="113"/>
      <c r="F21" s="26" t="s">
        <v>238</v>
      </c>
      <c r="G21" s="113"/>
      <c r="H21" s="11"/>
      <c r="I21" s="26"/>
      <c r="J21" s="15"/>
    </row>
    <row r="22" spans="1:10">
      <c r="A22" s="51"/>
      <c r="B22" s="125"/>
      <c r="C22" s="15"/>
      <c r="D22" s="26"/>
      <c r="E22" s="15"/>
      <c r="F22" s="15"/>
      <c r="G22" s="15"/>
      <c r="H22" s="11"/>
      <c r="I22" s="26"/>
      <c r="J22" s="15"/>
    </row>
    <row r="23" spans="1:10">
      <c r="A23" s="51"/>
      <c r="B23" s="125" t="s">
        <v>210</v>
      </c>
      <c r="C23" s="134"/>
      <c r="D23" s="135"/>
      <c r="E23" s="135"/>
      <c r="F23" s="135"/>
      <c r="G23" s="136"/>
      <c r="H23" s="11"/>
      <c r="I23" s="26"/>
      <c r="J23" s="15"/>
    </row>
    <row r="24" spans="1:10">
      <c r="A24" s="51"/>
      <c r="B24" s="125"/>
      <c r="C24" s="15"/>
      <c r="D24" s="26"/>
      <c r="E24" s="15"/>
      <c r="F24" s="15"/>
      <c r="G24" s="15"/>
      <c r="H24" s="11"/>
      <c r="I24" s="26"/>
      <c r="J24" s="15"/>
    </row>
    <row r="25" spans="1:10">
      <c r="A25" s="51"/>
      <c r="B25" s="125" t="s">
        <v>195</v>
      </c>
      <c r="C25" s="134"/>
      <c r="D25" s="135"/>
      <c r="E25" s="135"/>
      <c r="F25" s="135"/>
      <c r="G25" s="136"/>
      <c r="H25" s="11"/>
      <c r="I25" s="26"/>
      <c r="J25" s="87" t="str">
        <f>IF(C25='spustni seznami'!C$104,'spustni seznami'!D$104,IF(C25='spustni seznami'!C$105,'spustni seznami'!D$105,IF(C25='spustni seznami'!C$106,'spustni seznami'!D$106,"izberi način ogrevanja")))</f>
        <v>izberi način ogrevanja</v>
      </c>
    </row>
    <row r="26" spans="1:10">
      <c r="A26" s="51"/>
      <c r="B26" s="125"/>
      <c r="C26" s="15"/>
      <c r="D26" s="26"/>
      <c r="E26" s="15"/>
      <c r="F26" s="15"/>
      <c r="G26" s="15"/>
      <c r="H26" s="11"/>
      <c r="I26" s="26"/>
      <c r="J26" s="15"/>
    </row>
    <row r="27" spans="1:10">
      <c r="A27" s="51"/>
      <c r="B27" s="125" t="s">
        <v>204</v>
      </c>
      <c r="C27" s="134"/>
      <c r="D27" s="135"/>
      <c r="E27" s="135"/>
      <c r="F27" s="135"/>
      <c r="G27" s="136"/>
      <c r="H27" s="11"/>
      <c r="I27" s="26"/>
      <c r="J27" s="87" t="str">
        <f>IF(C27='spustni seznami'!C$111,'spustni seznami'!D$111,IF(C27='spustni seznami'!C$112,'spustni seznami'!D$112,IF(C27='spustni seznami'!C$113,'spustni seznami'!D$113,"izberi toplotno izoliranost")))</f>
        <v>izberi toplotno izoliranost</v>
      </c>
    </row>
    <row r="28" spans="1:10">
      <c r="A28" s="51"/>
      <c r="B28" s="125"/>
      <c r="C28" s="11"/>
      <c r="D28" s="11"/>
      <c r="E28" s="11"/>
      <c r="F28" s="11"/>
      <c r="G28" s="11"/>
      <c r="H28" s="11"/>
      <c r="I28" s="126" t="s">
        <v>236</v>
      </c>
      <c r="J28" s="87">
        <f>SUM(J25,J27)</f>
        <v>0</v>
      </c>
    </row>
    <row r="29" spans="1:10">
      <c r="A29" s="51"/>
      <c r="B29" s="125"/>
      <c r="C29" s="15"/>
      <c r="D29" s="26"/>
      <c r="E29" s="15"/>
      <c r="F29" s="15"/>
      <c r="G29" s="15"/>
      <c r="H29" s="11"/>
      <c r="I29" s="26"/>
      <c r="J29" s="15"/>
    </row>
    <row r="30" spans="1:10">
      <c r="A30" s="51"/>
      <c r="B30" s="37" t="s">
        <v>241</v>
      </c>
      <c r="C30" s="129"/>
      <c r="D30" s="125" t="s">
        <v>237</v>
      </c>
      <c r="E30" s="129"/>
      <c r="F30" s="15"/>
      <c r="G30" s="15"/>
      <c r="H30" s="11"/>
      <c r="I30" s="26"/>
      <c r="J30" s="15"/>
    </row>
    <row r="31" spans="1:10">
      <c r="A31" s="51"/>
      <c r="B31" s="125" t="s">
        <v>218</v>
      </c>
      <c r="C31" s="111"/>
      <c r="D31" s="26" t="s">
        <v>183</v>
      </c>
      <c r="E31" s="112"/>
      <c r="F31" s="26" t="s">
        <v>187</v>
      </c>
      <c r="G31" s="114"/>
      <c r="H31" s="11"/>
      <c r="I31" s="26"/>
      <c r="J31" s="87" t="str">
        <f>IF(OR(E31='spustni seznami'!C$82,E31='spustni seznami'!C$83,E31='spustni seznami'!C$84,E31='spustni seznami'!C$85,E31='spustni seznami'!C$86),1,IF(OR(E31='spustni seznami'!C$87,E31='spustni seznami'!C$88),3,IF(OR(E31='spustni seznami'!C$89,E31='spustni seznami'!C$90),5,"izberi razred EI")))</f>
        <v>izberi razred EI</v>
      </c>
    </row>
    <row r="32" spans="1:10">
      <c r="A32" s="51"/>
      <c r="B32" s="125"/>
      <c r="C32" s="15"/>
      <c r="D32" s="26" t="s">
        <v>217</v>
      </c>
      <c r="E32" s="113"/>
      <c r="F32" s="26" t="s">
        <v>238</v>
      </c>
      <c r="G32" s="113"/>
      <c r="H32" s="11"/>
      <c r="I32" s="26"/>
      <c r="J32" s="15"/>
    </row>
    <row r="33" spans="1:13">
      <c r="A33" s="51"/>
      <c r="B33" s="125"/>
      <c r="C33" s="15"/>
      <c r="D33" s="26"/>
      <c r="E33" s="15"/>
      <c r="F33" s="15"/>
      <c r="G33" s="15"/>
      <c r="H33" s="11"/>
      <c r="I33" s="26"/>
      <c r="J33" s="15"/>
    </row>
    <row r="34" spans="1:13">
      <c r="A34" s="51"/>
      <c r="B34" s="125" t="s">
        <v>210</v>
      </c>
      <c r="C34" s="134"/>
      <c r="D34" s="135"/>
      <c r="E34" s="135"/>
      <c r="F34" s="135"/>
      <c r="G34" s="136"/>
      <c r="H34" s="11"/>
      <c r="I34" s="26"/>
      <c r="J34" s="15"/>
    </row>
    <row r="35" spans="1:13">
      <c r="A35" s="51"/>
      <c r="B35" s="125"/>
      <c r="C35" s="15"/>
      <c r="D35" s="26"/>
      <c r="E35" s="15"/>
      <c r="F35" s="15"/>
      <c r="G35" s="15"/>
      <c r="H35" s="11"/>
      <c r="I35" s="26"/>
      <c r="J35" s="15"/>
    </row>
    <row r="36" spans="1:13">
      <c r="A36" s="51"/>
      <c r="B36" s="125" t="s">
        <v>195</v>
      </c>
      <c r="C36" s="134"/>
      <c r="D36" s="135"/>
      <c r="E36" s="135"/>
      <c r="F36" s="135"/>
      <c r="G36" s="136"/>
      <c r="H36" s="11"/>
      <c r="I36" s="26"/>
      <c r="J36" s="87" t="str">
        <f>IF(C36='spustni seznami'!C$104,'spustni seznami'!D$104,IF(C36='spustni seznami'!C$105,'spustni seznami'!D$105,IF(C36='spustni seznami'!C$106,'spustni seznami'!D$106,"izberi način ogrevanja")))</f>
        <v>izberi način ogrevanja</v>
      </c>
    </row>
    <row r="37" spans="1:13">
      <c r="A37" s="51"/>
      <c r="B37" s="125"/>
      <c r="C37" s="15"/>
      <c r="D37" s="26"/>
      <c r="E37" s="15"/>
      <c r="F37" s="15"/>
      <c r="G37" s="15"/>
      <c r="H37" s="11"/>
      <c r="I37" s="26"/>
      <c r="J37" s="15"/>
    </row>
    <row r="38" spans="1:13">
      <c r="A38" s="51"/>
      <c r="B38" s="125" t="s">
        <v>204</v>
      </c>
      <c r="C38" s="134"/>
      <c r="D38" s="135"/>
      <c r="E38" s="135"/>
      <c r="F38" s="135"/>
      <c r="G38" s="136"/>
      <c r="H38" s="11"/>
      <c r="I38" s="26"/>
      <c r="J38" s="87" t="str">
        <f>IF(C38='spustni seznami'!C$111,'spustni seznami'!D$111,IF(C38='spustni seznami'!C$112,'spustni seznami'!D$112,IF(C38='spustni seznami'!C$113,'spustni seznami'!D$113,"izberi toplotno izoliranost")))</f>
        <v>izberi toplotno izoliranost</v>
      </c>
    </row>
    <row r="39" spans="1:13">
      <c r="A39" s="51"/>
      <c r="B39" s="125"/>
      <c r="C39" s="125"/>
      <c r="D39" s="125"/>
      <c r="E39" s="125"/>
      <c r="F39" s="125"/>
      <c r="G39" s="125"/>
      <c r="H39" s="11"/>
      <c r="I39" s="126" t="s">
        <v>236</v>
      </c>
      <c r="J39" s="87">
        <f>SUM(J36,J38)</f>
        <v>0</v>
      </c>
    </row>
    <row r="40" spans="1:13">
      <c r="A40" s="51"/>
      <c r="B40" s="124" t="s">
        <v>229</v>
      </c>
      <c r="C40" s="15"/>
      <c r="D40" s="26"/>
      <c r="E40" s="15"/>
      <c r="F40" s="15"/>
      <c r="G40" s="15"/>
      <c r="H40" s="11"/>
      <c r="I40" s="26"/>
      <c r="J40" s="15"/>
    </row>
    <row r="41" spans="1:13">
      <c r="A41" s="51"/>
      <c r="B41" s="37" t="s">
        <v>235</v>
      </c>
      <c r="C41" s="151"/>
      <c r="D41" s="152"/>
      <c r="E41" s="152"/>
      <c r="F41" s="152"/>
      <c r="G41" s="153"/>
      <c r="H41" s="125"/>
      <c r="I41" s="125"/>
      <c r="J41" s="15"/>
      <c r="M41" s="57"/>
    </row>
    <row r="42" spans="1:13">
      <c r="A42" s="51"/>
      <c r="B42" s="125" t="s">
        <v>230</v>
      </c>
      <c r="C42" s="134"/>
      <c r="D42" s="135"/>
      <c r="E42" s="135"/>
      <c r="F42" s="135"/>
      <c r="G42" s="136"/>
      <c r="H42" s="11"/>
      <c r="I42" s="26"/>
      <c r="J42" s="87" t="str">
        <f>IF(C42='spustni seznami'!C$118,'spustni seznami'!D$118,IF(C42='spustni seznami'!C$119,'spustni seznami'!D$119,IF(C42='spustni seznami'!C$120,'spustni seznami'!D$120,"izberi poplavno ogroženost")))</f>
        <v>izberi poplavno ogroženost</v>
      </c>
    </row>
    <row r="43" spans="1:13">
      <c r="A43" s="51"/>
      <c r="B43" s="125"/>
      <c r="C43" s="15"/>
      <c r="D43" s="26"/>
      <c r="E43" s="15"/>
      <c r="F43" s="15"/>
      <c r="G43" s="15"/>
      <c r="H43" s="11"/>
      <c r="I43" s="26"/>
      <c r="J43" s="15"/>
    </row>
    <row r="44" spans="1:13">
      <c r="A44" s="51"/>
      <c r="B44" s="38"/>
      <c r="C44" s="11"/>
      <c r="D44" s="15"/>
      <c r="E44" s="15"/>
      <c r="F44" s="15"/>
      <c r="G44" s="15"/>
      <c r="H44" s="11"/>
      <c r="I44" s="28"/>
      <c r="J44" s="28"/>
    </row>
    <row r="45" spans="1:13">
      <c r="A45" s="51"/>
      <c r="B45" s="125"/>
      <c r="C45" s="5"/>
      <c r="D45" s="5"/>
      <c r="E45" s="5"/>
      <c r="F45" s="5"/>
      <c r="G45" s="5"/>
      <c r="H45" s="5"/>
      <c r="I45" s="2"/>
      <c r="J45" s="2"/>
    </row>
    <row r="46" spans="1:13">
      <c r="A46" s="51" t="s">
        <v>185</v>
      </c>
      <c r="B46" s="45" t="s">
        <v>90</v>
      </c>
      <c r="C46" s="5"/>
      <c r="D46" s="5"/>
      <c r="E46" s="5"/>
      <c r="F46" s="5"/>
      <c r="G46" s="5"/>
      <c r="H46" s="5"/>
      <c r="I46" s="2"/>
      <c r="J46" s="2"/>
    </row>
    <row r="47" spans="1:13">
      <c r="A47" s="2"/>
      <c r="B47" s="5"/>
      <c r="C47" s="142"/>
      <c r="D47" s="143"/>
      <c r="E47" s="143"/>
      <c r="F47" s="143"/>
      <c r="G47" s="143"/>
      <c r="H47" s="143"/>
      <c r="I47" s="143"/>
      <c r="J47" s="144"/>
    </row>
    <row r="48" spans="1:13">
      <c r="A48" s="2"/>
      <c r="B48" s="5"/>
      <c r="C48" s="145"/>
      <c r="D48" s="146"/>
      <c r="E48" s="146"/>
      <c r="F48" s="146"/>
      <c r="G48" s="146"/>
      <c r="H48" s="146"/>
      <c r="I48" s="146"/>
      <c r="J48" s="147"/>
    </row>
    <row r="49" spans="1:10">
      <c r="A49" s="2"/>
      <c r="B49" s="5"/>
      <c r="C49" s="145"/>
      <c r="D49" s="146"/>
      <c r="E49" s="146"/>
      <c r="F49" s="146"/>
      <c r="G49" s="146"/>
      <c r="H49" s="146"/>
      <c r="I49" s="146"/>
      <c r="J49" s="147"/>
    </row>
    <row r="50" spans="1:10">
      <c r="A50" s="2"/>
      <c r="B50" s="5"/>
      <c r="C50" s="145"/>
      <c r="D50" s="146"/>
      <c r="E50" s="146"/>
      <c r="F50" s="146"/>
      <c r="G50" s="146"/>
      <c r="H50" s="146"/>
      <c r="I50" s="146"/>
      <c r="J50" s="147"/>
    </row>
    <row r="51" spans="1:10">
      <c r="A51" s="2"/>
      <c r="B51" s="5"/>
      <c r="C51" s="148"/>
      <c r="D51" s="149"/>
      <c r="E51" s="149"/>
      <c r="F51" s="149"/>
      <c r="G51" s="149"/>
      <c r="H51" s="149"/>
      <c r="I51" s="149"/>
      <c r="J51" s="150"/>
    </row>
    <row r="52" spans="1:10">
      <c r="A52" s="2"/>
      <c r="B52" s="5"/>
      <c r="C52" s="5"/>
      <c r="D52" s="5"/>
      <c r="E52" s="5"/>
      <c r="F52" s="5"/>
      <c r="G52" s="5"/>
      <c r="H52" s="5"/>
      <c r="I52" s="5"/>
      <c r="J52" s="5"/>
    </row>
    <row r="53" spans="1:10">
      <c r="A53" s="2"/>
      <c r="B53" s="5"/>
      <c r="C53" s="5"/>
      <c r="D53" s="5"/>
      <c r="E53" s="5"/>
      <c r="F53" s="5"/>
      <c r="G53" s="5"/>
      <c r="H53" s="5"/>
      <c r="I53" s="5"/>
      <c r="J53" s="5"/>
    </row>
    <row r="54" spans="1:10">
      <c r="A54" s="2"/>
      <c r="B54" s="5"/>
      <c r="C54" s="5"/>
      <c r="D54" s="5"/>
      <c r="E54" s="5"/>
      <c r="F54" s="5"/>
      <c r="G54" s="5"/>
      <c r="H54" s="5"/>
      <c r="I54" s="5"/>
      <c r="J54" s="5"/>
    </row>
    <row r="55" spans="1:10" ht="15" customHeight="1">
      <c r="A55" s="2"/>
      <c r="B55" s="33" t="s">
        <v>42</v>
      </c>
      <c r="C55" s="5"/>
      <c r="D55" s="27"/>
      <c r="E55" s="27"/>
      <c r="F55" s="27"/>
      <c r="G55" s="27"/>
      <c r="H55" s="27"/>
      <c r="I55" s="10"/>
      <c r="J55" s="10"/>
    </row>
    <row r="56" spans="1:10">
      <c r="A56" s="2"/>
      <c r="B56" s="30" t="s">
        <v>178</v>
      </c>
      <c r="C56" s="31"/>
      <c r="D56" s="32"/>
      <c r="E56" s="32"/>
      <c r="F56" s="32"/>
      <c r="G56" s="27"/>
      <c r="H56" s="27"/>
      <c r="I56" s="10"/>
      <c r="J56" s="10"/>
    </row>
    <row r="57" spans="1:10">
      <c r="A57" s="2"/>
      <c r="B57" s="30" t="s">
        <v>168</v>
      </c>
      <c r="C57" s="5"/>
      <c r="D57" s="5"/>
      <c r="E57" s="5"/>
      <c r="F57" s="5"/>
      <c r="G57" s="5"/>
      <c r="H57" s="5"/>
      <c r="I57" s="2"/>
      <c r="J57" s="2"/>
    </row>
    <row r="58" spans="1:10">
      <c r="B58" s="1"/>
      <c r="C58" s="1"/>
      <c r="D58" s="1"/>
      <c r="E58" s="1"/>
      <c r="F58" s="1"/>
      <c r="G58" s="1"/>
      <c r="H58" s="1"/>
    </row>
    <row r="59" spans="1:10">
      <c r="B59" s="64"/>
      <c r="C59" s="1"/>
      <c r="D59" s="1"/>
      <c r="E59" s="1"/>
      <c r="F59" s="1"/>
      <c r="G59" s="1"/>
      <c r="H59" s="1"/>
    </row>
    <row r="60" spans="1:10">
      <c r="B60" s="1"/>
      <c r="C60" s="1"/>
      <c r="D60" s="1"/>
      <c r="E60" s="1"/>
      <c r="F60" s="1"/>
      <c r="G60" s="1"/>
      <c r="H60" s="1"/>
    </row>
    <row r="61" spans="1:10">
      <c r="B61" s="1"/>
      <c r="C61" s="1"/>
      <c r="D61" s="1"/>
      <c r="E61" s="1"/>
      <c r="F61" s="1"/>
      <c r="G61" s="1"/>
      <c r="H61" s="1"/>
    </row>
    <row r="62" spans="1:10">
      <c r="B62" s="1"/>
      <c r="C62" s="1"/>
      <c r="D62" s="1"/>
      <c r="E62" s="1"/>
      <c r="F62" s="1"/>
      <c r="G62" s="1"/>
      <c r="H62" s="1"/>
    </row>
    <row r="63" spans="1:10">
      <c r="B63" s="1"/>
      <c r="C63" s="1"/>
      <c r="D63" s="1"/>
      <c r="E63" s="1"/>
      <c r="F63" s="1"/>
      <c r="G63" s="1"/>
      <c r="H63" s="1"/>
    </row>
  </sheetData>
  <mergeCells count="13">
    <mergeCell ref="C25:G25"/>
    <mergeCell ref="C47:J51"/>
    <mergeCell ref="C27:G27"/>
    <mergeCell ref="C34:G34"/>
    <mergeCell ref="C36:G36"/>
    <mergeCell ref="C38:G38"/>
    <mergeCell ref="C41:G41"/>
    <mergeCell ref="C42:G42"/>
    <mergeCell ref="B2:J2"/>
    <mergeCell ref="C12:G12"/>
    <mergeCell ref="C14:G14"/>
    <mergeCell ref="C16:G16"/>
    <mergeCell ref="C23:G23"/>
  </mergeCells>
  <conditionalFormatting sqref="J9 J38">
    <cfRule type="containsText" dxfId="110" priority="91" operator="containsText" text=" ">
      <formula>NOT(ISERROR(SEARCH(" ",J9)))</formula>
    </cfRule>
    <cfRule type="cellIs" dxfId="109" priority="92" operator="between">
      <formula>1.00001</formula>
      <formula>4</formula>
    </cfRule>
    <cfRule type="cellIs" dxfId="108" priority="93" operator="lessThan">
      <formula>1.00001</formula>
    </cfRule>
    <cfRule type="cellIs" dxfId="107" priority="94" operator="greaterThan">
      <formula>4</formula>
    </cfRule>
  </conditionalFormatting>
  <conditionalFormatting sqref="J16">
    <cfRule type="containsText" dxfId="106" priority="85" operator="containsText" text=" ">
      <formula>NOT(ISERROR(SEARCH(" ",J16)))</formula>
    </cfRule>
    <cfRule type="cellIs" dxfId="105" priority="86" operator="between">
      <formula>1.00001</formula>
      <formula>4</formula>
    </cfRule>
    <cfRule type="cellIs" dxfId="104" priority="87" operator="lessThan">
      <formula>1.00001</formula>
    </cfRule>
    <cfRule type="cellIs" dxfId="103" priority="88" operator="greaterThan">
      <formula>4</formula>
    </cfRule>
  </conditionalFormatting>
  <conditionalFormatting sqref="C14 C16 C9 E9:E10 G9 J9 J16">
    <cfRule type="expression" dxfId="102" priority="84">
      <formula>ISTEXT($C$12)</formula>
    </cfRule>
  </conditionalFormatting>
  <conditionalFormatting sqref="J20">
    <cfRule type="containsText" dxfId="101" priority="79" operator="containsText" text=" ">
      <formula>NOT(ISERROR(SEARCH(" ",J20)))</formula>
    </cfRule>
    <cfRule type="cellIs" dxfId="100" priority="80" operator="between">
      <formula>1.00001</formula>
      <formula>4</formula>
    </cfRule>
    <cfRule type="cellIs" dxfId="99" priority="81" operator="lessThan">
      <formula>1.00001</formula>
    </cfRule>
    <cfRule type="cellIs" dxfId="98" priority="82" operator="greaterThan">
      <formula>4</formula>
    </cfRule>
  </conditionalFormatting>
  <conditionalFormatting sqref="J27">
    <cfRule type="containsText" dxfId="97" priority="73" operator="containsText" text=" ">
      <formula>NOT(ISERROR(SEARCH(" ",J27)))</formula>
    </cfRule>
    <cfRule type="cellIs" dxfId="96" priority="74" operator="between">
      <formula>1.00001</formula>
      <formula>4</formula>
    </cfRule>
    <cfRule type="cellIs" dxfId="95" priority="75" operator="lessThan">
      <formula>1.00001</formula>
    </cfRule>
    <cfRule type="cellIs" dxfId="94" priority="76" operator="greaterThan">
      <formula>4</formula>
    </cfRule>
  </conditionalFormatting>
  <conditionalFormatting sqref="C25 C27 J27 J20 G20 E20:E21 C20">
    <cfRule type="expression" dxfId="93" priority="72">
      <formula>ISTEXT($C$23)</formula>
    </cfRule>
  </conditionalFormatting>
  <conditionalFormatting sqref="C31 C38 J38 G31 E31:E32">
    <cfRule type="expression" dxfId="92" priority="71">
      <formula>ISTEXT($C$34)</formula>
    </cfRule>
  </conditionalFormatting>
  <conditionalFormatting sqref="C36">
    <cfRule type="expression" dxfId="91" priority="70">
      <formula>ISTEXT($C$34)</formula>
    </cfRule>
  </conditionalFormatting>
  <conditionalFormatting sqref="J20">
    <cfRule type="containsText" dxfId="90" priority="66" operator="containsText" text=" ">
      <formula>NOT(ISERROR(SEARCH(" ",J20)))</formula>
    </cfRule>
    <cfRule type="cellIs" dxfId="89" priority="67" operator="between">
      <formula>1.00001</formula>
      <formula>4</formula>
    </cfRule>
    <cfRule type="cellIs" dxfId="88" priority="68" operator="lessThan">
      <formula>1.00001</formula>
    </cfRule>
    <cfRule type="cellIs" dxfId="87" priority="69" operator="greaterThan">
      <formula>4</formula>
    </cfRule>
  </conditionalFormatting>
  <conditionalFormatting sqref="J27">
    <cfRule type="containsText" dxfId="86" priority="56" operator="containsText" text=" ">
      <formula>NOT(ISERROR(SEARCH(" ",J27)))</formula>
    </cfRule>
    <cfRule type="cellIs" dxfId="85" priority="57" operator="between">
      <formula>1.00001</formula>
      <formula>4</formula>
    </cfRule>
    <cfRule type="cellIs" dxfId="84" priority="58" operator="lessThan">
      <formula>1.00001</formula>
    </cfRule>
    <cfRule type="cellIs" dxfId="83" priority="59" operator="greaterThan">
      <formula>4</formula>
    </cfRule>
  </conditionalFormatting>
  <conditionalFormatting sqref="J42">
    <cfRule type="containsText" dxfId="82" priority="52" operator="containsText" text=" ">
      <formula>NOT(ISERROR(SEARCH(" ",J42)))</formula>
    </cfRule>
    <cfRule type="cellIs" dxfId="81" priority="53" operator="between">
      <formula>1.00001</formula>
      <formula>4</formula>
    </cfRule>
    <cfRule type="cellIs" dxfId="80" priority="54" operator="lessThan">
      <formula>1.00001</formula>
    </cfRule>
    <cfRule type="cellIs" dxfId="79" priority="55" operator="greaterThan">
      <formula>4</formula>
    </cfRule>
  </conditionalFormatting>
  <conditionalFormatting sqref="J31">
    <cfRule type="containsText" dxfId="78" priority="44" operator="containsText" text=" ">
      <formula>NOT(ISERROR(SEARCH(" ",J31)))</formula>
    </cfRule>
    <cfRule type="cellIs" dxfId="77" priority="45" operator="between">
      <formula>1.00001</formula>
      <formula>4</formula>
    </cfRule>
    <cfRule type="cellIs" dxfId="76" priority="46" operator="lessThan">
      <formula>1.00001</formula>
    </cfRule>
    <cfRule type="cellIs" dxfId="75" priority="47" operator="greaterThan">
      <formula>4</formula>
    </cfRule>
  </conditionalFormatting>
  <conditionalFormatting sqref="J31">
    <cfRule type="expression" dxfId="74" priority="43">
      <formula>ISTEXT($C$34)</formula>
    </cfRule>
  </conditionalFormatting>
  <conditionalFormatting sqref="G21">
    <cfRule type="expression" dxfId="73" priority="42">
      <formula>ISTEXT($C$23)</formula>
    </cfRule>
  </conditionalFormatting>
  <conditionalFormatting sqref="G32">
    <cfRule type="expression" dxfId="72" priority="41">
      <formula>ISTEXT($C$23)</formula>
    </cfRule>
  </conditionalFormatting>
  <conditionalFormatting sqref="G10">
    <cfRule type="expression" dxfId="71" priority="40">
      <formula>ISTEXT($C$23)</formula>
    </cfRule>
  </conditionalFormatting>
  <conditionalFormatting sqref="J17">
    <cfRule type="containsText" dxfId="70" priority="36" operator="containsText" text=" ">
      <formula>NOT(ISERROR(SEARCH(" ",J17)))</formula>
    </cfRule>
    <cfRule type="cellIs" dxfId="69" priority="37" operator="between">
      <formula>1.00001</formula>
      <formula>4</formula>
    </cfRule>
    <cfRule type="cellIs" dxfId="68" priority="38" operator="lessThan">
      <formula>1.00001</formula>
    </cfRule>
    <cfRule type="cellIs" dxfId="67" priority="39" operator="greaterThan">
      <formula>4</formula>
    </cfRule>
  </conditionalFormatting>
  <conditionalFormatting sqref="J17">
    <cfRule type="expression" dxfId="66" priority="35">
      <formula>ISTEXT($C$84)</formula>
    </cfRule>
  </conditionalFormatting>
  <conditionalFormatting sqref="J28">
    <cfRule type="containsText" dxfId="65" priority="31" operator="containsText" text=" ">
      <formula>NOT(ISERROR(SEARCH(" ",J28)))</formula>
    </cfRule>
    <cfRule type="cellIs" dxfId="64" priority="32" operator="between">
      <formula>1.00001</formula>
      <formula>4</formula>
    </cfRule>
    <cfRule type="cellIs" dxfId="63" priority="33" operator="lessThan">
      <formula>1.00001</formula>
    </cfRule>
    <cfRule type="cellIs" dxfId="62" priority="34" operator="greaterThan">
      <formula>4</formula>
    </cfRule>
  </conditionalFormatting>
  <conditionalFormatting sqref="J28">
    <cfRule type="expression" dxfId="61" priority="30">
      <formula>ISTEXT($C$84)</formula>
    </cfRule>
  </conditionalFormatting>
  <conditionalFormatting sqref="J39">
    <cfRule type="containsText" dxfId="60" priority="26" operator="containsText" text=" ">
      <formula>NOT(ISERROR(SEARCH(" ",J39)))</formula>
    </cfRule>
    <cfRule type="cellIs" dxfId="59" priority="27" operator="between">
      <formula>1.00001</formula>
      <formula>4</formula>
    </cfRule>
    <cfRule type="cellIs" dxfId="58" priority="28" operator="lessThan">
      <formula>1.00001</formula>
    </cfRule>
    <cfRule type="cellIs" dxfId="57" priority="29" operator="greaterThan">
      <formula>4</formula>
    </cfRule>
  </conditionalFormatting>
  <conditionalFormatting sqref="J39">
    <cfRule type="expression" dxfId="56" priority="25">
      <formula>ISTEXT($C$84)</formula>
    </cfRule>
  </conditionalFormatting>
  <conditionalFormatting sqref="J14">
    <cfRule type="containsText" dxfId="55" priority="12" operator="containsText" text=" ">
      <formula>NOT(ISERROR(SEARCH(" ",J14)))</formula>
    </cfRule>
    <cfRule type="cellIs" dxfId="54" priority="13" operator="between">
      <formula>1.00001</formula>
      <formula>4</formula>
    </cfRule>
    <cfRule type="cellIs" dxfId="53" priority="14" operator="lessThan">
      <formula>1.00001</formula>
    </cfRule>
    <cfRule type="cellIs" dxfId="52" priority="15" operator="greaterThan">
      <formula>4</formula>
    </cfRule>
  </conditionalFormatting>
  <conditionalFormatting sqref="J14">
    <cfRule type="expression" dxfId="51" priority="1">
      <formula>ISTEXT($C$84)</formula>
    </cfRule>
  </conditionalFormatting>
  <conditionalFormatting sqref="J25">
    <cfRule type="cellIs" dxfId="50" priority="8" operator="greaterThan">
      <formula>4</formula>
    </cfRule>
    <cfRule type="containsText" dxfId="49" priority="8" operator="containsText" text=" ">
      <formula>NOT(ISERROR(SEARCH(" ",J25)))</formula>
    </cfRule>
    <cfRule type="cellIs" dxfId="48" priority="9" operator="between">
      <formula>1.00001</formula>
      <formula>4</formula>
    </cfRule>
    <cfRule type="cellIs" dxfId="47" priority="10" operator="lessThan">
      <formula>1.00001</formula>
    </cfRule>
  </conditionalFormatting>
  <conditionalFormatting sqref="J25">
    <cfRule type="expression" dxfId="46" priority="7">
      <formula>ISTEXT($C$84)</formula>
    </cfRule>
  </conditionalFormatting>
  <conditionalFormatting sqref="J36">
    <cfRule type="cellIs" dxfId="45" priority="3" operator="greaterThan">
      <formula>4</formula>
    </cfRule>
    <cfRule type="containsText" dxfId="44" priority="3" operator="containsText" text=" ">
      <formula>NOT(ISERROR(SEARCH(" ",J36)))</formula>
    </cfRule>
    <cfRule type="cellIs" dxfId="43" priority="4" operator="between">
      <formula>1.00001</formula>
      <formula>4</formula>
    </cfRule>
    <cfRule type="cellIs" dxfId="42" priority="5" operator="lessThan">
      <formula>1.00001</formula>
    </cfRule>
  </conditionalFormatting>
  <conditionalFormatting sqref="J36">
    <cfRule type="expression" dxfId="41" priority="2">
      <formula>ISTEXT($C$84)</formula>
    </cfRule>
  </conditionalFormatting>
  <pageMargins left="0.39370078740157483" right="0.19685039370078741" top="0.74803149606299213" bottom="0.74803149606299213" header="0.31496062992125984" footer="0.31496062992125984"/>
  <pageSetup paperSize="9" scale="35" orientation="portrait" horizontalDpi="4294967295" verticalDpi="4294967295" r:id="rId1"/>
  <headerFooter>
    <oddFooter>&amp;R&amp;"-,Krepko"&amp;8Obr. ZBS_PCP_2019_v01&amp;C&amp;1#&amp;"UniCredit"&amp;9&amp;K000000UniCreditSI_Internal Use Only</oddFooter>
  </headerFooter>
  <extLst>
    <ext xmlns:x14="http://schemas.microsoft.com/office/spreadsheetml/2009/9/main" uri="{CCE6A557-97BC-4b89-ADB6-D9C93CAAB3DF}">
      <x14:dataValidations xmlns:xm="http://schemas.microsoft.com/office/excel/2006/main" count="6">
        <x14:dataValidation type="list" allowBlank="1" showInputMessage="1" showErrorMessage="1" xr:uid="{5D9724FF-71BB-47F7-B999-A77B91888751}">
          <x14:formula1>
            <xm:f>'spustni seznami'!$C$118:$C$120</xm:f>
          </x14:formula1>
          <xm:sqref>C42:G42</xm:sqref>
        </x14:dataValidation>
        <x14:dataValidation type="list" allowBlank="1" showInputMessage="1" showErrorMessage="1" xr:uid="{96BC4116-D6DD-426F-ABD7-FCEA6F5B0FBD}">
          <x14:formula1>
            <xm:f>'spustni seznami'!$C$111:$C$113</xm:f>
          </x14:formula1>
          <xm:sqref>C16:G16 C27:G27 C38:G38</xm:sqref>
        </x14:dataValidation>
        <x14:dataValidation type="list" allowBlank="1" showInputMessage="1" showErrorMessage="1" xr:uid="{E11FD77A-D506-4576-93D1-1E05AE9670EE}">
          <x14:formula1>
            <xm:f>'spustni seznami'!$C$104:$C$106</xm:f>
          </x14:formula1>
          <xm:sqref>C14:G14 C36:G36 C25:G25</xm:sqref>
        </x14:dataValidation>
        <x14:dataValidation type="list" allowBlank="1" showInputMessage="1" showErrorMessage="1" xr:uid="{D710954C-4A1E-4E0F-B232-CFF11EBBC49F}">
          <x14:formula1>
            <xm:f>'spustni seznami'!$C$95:$C$99</xm:f>
          </x14:formula1>
          <xm:sqref>C12:G12 C34:G34 C23:G23</xm:sqref>
        </x14:dataValidation>
        <x14:dataValidation type="list" allowBlank="1" showInputMessage="1" showErrorMessage="1" xr:uid="{3E88EE24-D802-4D40-971D-5FB178AE9630}">
          <x14:formula1>
            <xm:f>'spustni seznami'!$C$82:$C$90</xm:f>
          </x14:formula1>
          <xm:sqref>E9 E31 E20</xm:sqref>
        </x14:dataValidation>
        <x14:dataValidation type="list" allowBlank="1" showInputMessage="1" showErrorMessage="1" xr:uid="{62989932-8644-4301-8B70-ECDC19B3EA8C}">
          <x14:formula1>
            <xm:f>'spustni seznami'!$C$17:$C$18</xm:f>
          </x14:formula1>
          <xm:sqref>C9 C20 C31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N121"/>
  <sheetViews>
    <sheetView topLeftCell="A16" zoomScale="120" zoomScaleNormal="120" workbookViewId="0">
      <selection activeCell="B32" sqref="B32"/>
    </sheetView>
  </sheetViews>
  <sheetFormatPr defaultRowHeight="14.4"/>
  <cols>
    <col min="2" max="2" width="46.33203125" customWidth="1"/>
    <col min="3" max="3" width="74.33203125" customWidth="1"/>
    <col min="5" max="5" width="9.6640625" style="88" customWidth="1"/>
    <col min="8" max="8" width="6.5546875" customWidth="1"/>
    <col min="9" max="16" width="5.109375" customWidth="1"/>
  </cols>
  <sheetData>
    <row r="1" spans="2:6">
      <c r="B1" s="53" t="s">
        <v>160</v>
      </c>
      <c r="C1" s="54"/>
      <c r="D1" s="54"/>
      <c r="F1" s="54"/>
    </row>
    <row r="2" spans="2:6">
      <c r="B2" s="54"/>
      <c r="C2" s="54"/>
      <c r="D2" s="54"/>
      <c r="F2" s="54"/>
    </row>
    <row r="3" spans="2:6">
      <c r="B3" s="65" t="s">
        <v>86</v>
      </c>
      <c r="C3" s="66"/>
      <c r="D3" s="66"/>
      <c r="E3" s="89"/>
      <c r="F3" s="54"/>
    </row>
    <row r="4" spans="2:6">
      <c r="B4" s="66" t="s">
        <v>88</v>
      </c>
      <c r="C4" s="66"/>
      <c r="D4" s="66"/>
      <c r="E4" s="89"/>
      <c r="F4" s="54"/>
    </row>
    <row r="5" spans="2:6">
      <c r="B5" s="66" t="s">
        <v>87</v>
      </c>
      <c r="C5" s="66"/>
      <c r="D5" s="66"/>
      <c r="E5" s="89"/>
      <c r="F5" s="54"/>
    </row>
    <row r="6" spans="2:6">
      <c r="B6" s="66" t="s">
        <v>89</v>
      </c>
      <c r="C6" s="66"/>
      <c r="D6" s="66"/>
      <c r="E6" s="89"/>
      <c r="F6" s="54"/>
    </row>
    <row r="7" spans="2:6">
      <c r="B7" s="65"/>
      <c r="C7" s="66"/>
      <c r="D7" s="66"/>
      <c r="E7" s="89"/>
      <c r="F7" s="54"/>
    </row>
    <row r="8" spans="2:6">
      <c r="B8" s="66"/>
      <c r="C8" s="66"/>
      <c r="D8" s="66"/>
      <c r="E8" s="89"/>
      <c r="F8" s="54"/>
    </row>
    <row r="9" spans="2:6">
      <c r="B9" s="65" t="s">
        <v>13</v>
      </c>
      <c r="C9" s="65" t="s">
        <v>23</v>
      </c>
      <c r="D9" s="65" t="s">
        <v>66</v>
      </c>
      <c r="E9" s="89"/>
      <c r="F9" s="54"/>
    </row>
    <row r="10" spans="2:6">
      <c r="B10" s="66" t="s">
        <v>14</v>
      </c>
      <c r="C10" s="67" t="s">
        <v>6</v>
      </c>
      <c r="D10" s="66" t="s">
        <v>62</v>
      </c>
      <c r="E10" s="89"/>
      <c r="F10" s="54"/>
    </row>
    <row r="11" spans="2:6">
      <c r="B11" s="66" t="s">
        <v>5</v>
      </c>
      <c r="C11" s="67" t="s">
        <v>8</v>
      </c>
      <c r="D11" s="66" t="s">
        <v>63</v>
      </c>
      <c r="E11" s="89"/>
      <c r="F11" s="54"/>
    </row>
    <row r="12" spans="2:6">
      <c r="B12" s="66" t="s">
        <v>52</v>
      </c>
      <c r="C12" s="68" t="s">
        <v>9</v>
      </c>
      <c r="D12" s="66" t="s">
        <v>64</v>
      </c>
      <c r="E12" s="89"/>
      <c r="F12" s="54"/>
    </row>
    <row r="13" spans="2:6">
      <c r="B13" s="66"/>
      <c r="C13" s="69" t="s">
        <v>7</v>
      </c>
      <c r="D13" s="66" t="s">
        <v>65</v>
      </c>
      <c r="E13" s="89"/>
      <c r="F13" s="54"/>
    </row>
    <row r="14" spans="2:6">
      <c r="B14" s="66"/>
      <c r="C14" s="68" t="s">
        <v>10</v>
      </c>
      <c r="D14" s="66"/>
      <c r="E14" s="89"/>
      <c r="F14" s="54"/>
    </row>
    <row r="15" spans="2:6">
      <c r="B15" s="66"/>
      <c r="C15" s="66"/>
      <c r="D15" s="66"/>
      <c r="E15" s="89"/>
      <c r="F15" s="54"/>
    </row>
    <row r="16" spans="2:6">
      <c r="B16" s="65" t="s">
        <v>15</v>
      </c>
      <c r="C16" s="70" t="s">
        <v>158</v>
      </c>
      <c r="D16" s="66"/>
      <c r="E16" s="89"/>
      <c r="F16" s="54"/>
    </row>
    <row r="17" spans="2:6">
      <c r="B17" s="66" t="s">
        <v>53</v>
      </c>
      <c r="C17" s="68" t="s">
        <v>24</v>
      </c>
      <c r="D17" s="66"/>
      <c r="E17" s="89"/>
      <c r="F17" s="54"/>
    </row>
    <row r="18" spans="2:6">
      <c r="B18" s="66" t="s">
        <v>54</v>
      </c>
      <c r="C18" s="68" t="s">
        <v>25</v>
      </c>
      <c r="D18" s="66"/>
      <c r="E18" s="89"/>
      <c r="F18" s="54"/>
    </row>
    <row r="19" spans="2:6">
      <c r="B19" s="66" t="s">
        <v>55</v>
      </c>
      <c r="C19" s="68" t="s">
        <v>177</v>
      </c>
      <c r="D19" s="66"/>
      <c r="E19" s="89"/>
      <c r="F19" s="54"/>
    </row>
    <row r="20" spans="2:6">
      <c r="B20" s="66" t="s">
        <v>11</v>
      </c>
      <c r="C20" s="66"/>
      <c r="D20" s="66"/>
      <c r="E20" s="89"/>
      <c r="F20" s="54"/>
    </row>
    <row r="21" spans="2:6">
      <c r="B21" s="66" t="s">
        <v>12</v>
      </c>
      <c r="C21" s="66"/>
      <c r="D21" s="66"/>
      <c r="E21" s="89"/>
      <c r="F21" s="54"/>
    </row>
    <row r="22" spans="2:6">
      <c r="B22" s="66"/>
      <c r="C22" s="66"/>
      <c r="D22" s="66"/>
      <c r="E22" s="89"/>
      <c r="F22" s="54"/>
    </row>
    <row r="23" spans="2:6">
      <c r="B23" s="65" t="s">
        <v>16</v>
      </c>
      <c r="C23" s="65" t="s">
        <v>29</v>
      </c>
      <c r="D23" s="66"/>
      <c r="E23" s="89"/>
      <c r="F23" s="54"/>
    </row>
    <row r="24" spans="2:6">
      <c r="B24" s="71" t="s">
        <v>17</v>
      </c>
      <c r="C24" s="66" t="s">
        <v>30</v>
      </c>
      <c r="D24" s="66"/>
      <c r="E24" s="89"/>
      <c r="F24" s="54"/>
    </row>
    <row r="25" spans="2:6">
      <c r="B25" s="71" t="s">
        <v>18</v>
      </c>
      <c r="C25" s="66" t="s">
        <v>31</v>
      </c>
      <c r="D25" s="66"/>
      <c r="E25" s="89"/>
      <c r="F25" s="54"/>
    </row>
    <row r="26" spans="2:6">
      <c r="B26" s="71" t="s">
        <v>19</v>
      </c>
      <c r="C26" s="66" t="s">
        <v>32</v>
      </c>
      <c r="D26" s="66"/>
      <c r="E26" s="89"/>
      <c r="F26" s="54"/>
    </row>
    <row r="27" spans="2:6">
      <c r="B27" s="71" t="s">
        <v>20</v>
      </c>
      <c r="C27" s="66" t="s">
        <v>33</v>
      </c>
      <c r="D27" s="66"/>
      <c r="E27" s="89"/>
      <c r="F27" s="54"/>
    </row>
    <row r="28" spans="2:6">
      <c r="B28" s="71" t="s">
        <v>56</v>
      </c>
      <c r="C28" s="66" t="s">
        <v>57</v>
      </c>
      <c r="D28" s="66"/>
      <c r="E28" s="89"/>
      <c r="F28" s="54"/>
    </row>
    <row r="29" spans="2:6">
      <c r="B29" s="71" t="s">
        <v>21</v>
      </c>
      <c r="C29" s="66"/>
      <c r="D29" s="66"/>
      <c r="E29" s="89"/>
      <c r="F29" s="54"/>
    </row>
    <row r="30" spans="2:6">
      <c r="B30" s="71" t="s">
        <v>22</v>
      </c>
      <c r="C30" s="66"/>
      <c r="D30" s="66"/>
      <c r="E30" s="89"/>
      <c r="F30" s="54"/>
    </row>
    <row r="31" spans="2:6">
      <c r="B31" s="71" t="s">
        <v>243</v>
      </c>
      <c r="C31" s="66"/>
      <c r="D31" s="66"/>
      <c r="E31" s="89"/>
      <c r="F31" s="54"/>
    </row>
    <row r="32" spans="2:6">
      <c r="B32" s="71" t="s">
        <v>57</v>
      </c>
      <c r="C32" s="65" t="s">
        <v>172</v>
      </c>
      <c r="D32" s="66"/>
      <c r="E32" s="89"/>
      <c r="F32" s="54"/>
    </row>
    <row r="33" spans="2:6">
      <c r="B33" s="66"/>
      <c r="C33" s="72" t="s">
        <v>173</v>
      </c>
      <c r="D33" s="66"/>
      <c r="E33" s="89"/>
      <c r="F33" s="54"/>
    </row>
    <row r="34" spans="2:6">
      <c r="B34" s="70" t="s">
        <v>58</v>
      </c>
      <c r="C34" s="73" t="s">
        <v>174</v>
      </c>
      <c r="D34" s="66"/>
      <c r="E34" s="89"/>
      <c r="F34" s="54"/>
    </row>
    <row r="35" spans="2:6">
      <c r="B35" s="68" t="s">
        <v>59</v>
      </c>
      <c r="C35" s="73" t="s">
        <v>175</v>
      </c>
      <c r="D35" s="66"/>
      <c r="E35" s="89"/>
      <c r="F35" s="54"/>
    </row>
    <row r="36" spans="2:6">
      <c r="B36" s="66" t="s">
        <v>60</v>
      </c>
      <c r="C36" s="73" t="s">
        <v>176</v>
      </c>
      <c r="D36" s="66"/>
      <c r="E36" s="89"/>
      <c r="F36" s="54"/>
    </row>
    <row r="37" spans="2:6">
      <c r="B37" s="66" t="s">
        <v>61</v>
      </c>
      <c r="C37" s="66"/>
      <c r="D37" s="66"/>
      <c r="E37" s="89"/>
      <c r="F37" s="54"/>
    </row>
    <row r="38" spans="2:6">
      <c r="B38" s="68" t="s">
        <v>57</v>
      </c>
      <c r="C38" s="66"/>
      <c r="D38" s="66"/>
      <c r="E38" s="89"/>
      <c r="F38" s="54"/>
    </row>
    <row r="39" spans="2:6">
      <c r="B39" s="66"/>
      <c r="C39" s="74" t="s">
        <v>41</v>
      </c>
      <c r="D39" s="66"/>
      <c r="E39" s="89"/>
      <c r="F39" s="54"/>
    </row>
    <row r="40" spans="2:6">
      <c r="B40" s="66"/>
      <c r="C40" s="75" t="s">
        <v>37</v>
      </c>
      <c r="D40" s="66"/>
      <c r="E40" s="89"/>
      <c r="F40" s="54"/>
    </row>
    <row r="41" spans="2:6">
      <c r="B41" s="66"/>
      <c r="C41" s="75" t="s">
        <v>38</v>
      </c>
      <c r="D41" s="66"/>
      <c r="E41" s="89"/>
      <c r="F41" s="54"/>
    </row>
    <row r="42" spans="2:6">
      <c r="B42" s="66"/>
      <c r="C42" s="75" t="s">
        <v>39</v>
      </c>
      <c r="D42" s="66"/>
      <c r="E42" s="89"/>
      <c r="F42" s="54"/>
    </row>
    <row r="43" spans="2:6">
      <c r="B43" s="66"/>
      <c r="C43" s="75" t="s">
        <v>40</v>
      </c>
      <c r="D43" s="66"/>
      <c r="E43" s="89"/>
      <c r="F43" s="54"/>
    </row>
    <row r="44" spans="2:6">
      <c r="B44" s="70" t="s">
        <v>67</v>
      </c>
      <c r="C44" s="76"/>
      <c r="D44" s="66"/>
      <c r="E44" s="89"/>
      <c r="F44" s="54"/>
    </row>
    <row r="45" spans="2:6">
      <c r="B45" s="66" t="s">
        <v>3</v>
      </c>
      <c r="C45" s="66"/>
      <c r="D45" s="66"/>
      <c r="E45" s="89"/>
      <c r="F45" s="54"/>
    </row>
    <row r="46" spans="2:6">
      <c r="B46" s="66" t="s">
        <v>4</v>
      </c>
      <c r="C46" s="66"/>
      <c r="D46" s="66"/>
      <c r="E46" s="89"/>
      <c r="F46" s="54"/>
    </row>
    <row r="47" spans="2:6">
      <c r="B47" s="66" t="s">
        <v>68</v>
      </c>
      <c r="C47" s="66"/>
      <c r="D47" s="66"/>
      <c r="E47" s="89"/>
      <c r="F47" s="54"/>
    </row>
    <row r="48" spans="2:6">
      <c r="B48" s="66" t="s">
        <v>161</v>
      </c>
      <c r="C48" s="65" t="s">
        <v>162</v>
      </c>
      <c r="D48" s="66"/>
      <c r="E48" s="89"/>
      <c r="F48" s="54"/>
    </row>
    <row r="49" spans="2:6">
      <c r="B49" s="66"/>
      <c r="C49" s="66" t="s">
        <v>179</v>
      </c>
      <c r="D49" s="66"/>
      <c r="E49" s="89"/>
      <c r="F49" s="54"/>
    </row>
    <row r="50" spans="2:6">
      <c r="B50" s="66"/>
      <c r="C50" s="66" t="s">
        <v>163</v>
      </c>
      <c r="D50" s="66"/>
      <c r="E50" s="89"/>
      <c r="F50" s="54"/>
    </row>
    <row r="51" spans="2:6">
      <c r="B51" s="70" t="s">
        <v>72</v>
      </c>
      <c r="C51" s="66" t="s">
        <v>164</v>
      </c>
      <c r="D51" s="66"/>
      <c r="E51" s="89"/>
      <c r="F51" s="54"/>
    </row>
    <row r="52" spans="2:6">
      <c r="B52" s="77" t="s">
        <v>73</v>
      </c>
      <c r="C52" s="66" t="s">
        <v>165</v>
      </c>
      <c r="D52" s="66"/>
      <c r="E52" s="89"/>
      <c r="F52" s="54"/>
    </row>
    <row r="53" spans="2:6">
      <c r="B53" s="77" t="s">
        <v>74</v>
      </c>
      <c r="C53" s="66"/>
      <c r="D53" s="66"/>
      <c r="E53" s="89"/>
      <c r="F53" s="54"/>
    </row>
    <row r="54" spans="2:6">
      <c r="B54" s="77" t="s">
        <v>75</v>
      </c>
      <c r="C54" s="66"/>
      <c r="D54" s="66"/>
      <c r="E54" s="89"/>
      <c r="F54" s="54"/>
    </row>
    <row r="55" spans="2:6">
      <c r="B55" s="77"/>
      <c r="C55" s="66"/>
      <c r="D55" s="66"/>
      <c r="E55" s="89"/>
      <c r="F55" s="54"/>
    </row>
    <row r="56" spans="2:6">
      <c r="B56" s="66"/>
      <c r="C56" s="66"/>
      <c r="D56" s="66"/>
      <c r="E56" s="89"/>
      <c r="F56" s="54"/>
    </row>
    <row r="57" spans="2:6">
      <c r="B57" s="65" t="s">
        <v>76</v>
      </c>
      <c r="C57" s="66"/>
      <c r="D57" s="66"/>
      <c r="E57" s="89"/>
      <c r="F57" s="54"/>
    </row>
    <row r="58" spans="2:6">
      <c r="B58" s="77" t="s">
        <v>77</v>
      </c>
      <c r="C58" s="66"/>
      <c r="D58" s="66"/>
      <c r="E58" s="89"/>
      <c r="F58" s="54"/>
    </row>
    <row r="59" spans="2:6">
      <c r="B59" s="77" t="s">
        <v>78</v>
      </c>
      <c r="C59" s="66"/>
      <c r="D59" s="66"/>
      <c r="E59" s="89"/>
      <c r="F59" s="54"/>
    </row>
    <row r="60" spans="2:6">
      <c r="B60" s="77" t="s">
        <v>79</v>
      </c>
      <c r="C60" s="66"/>
      <c r="D60" s="66"/>
      <c r="E60" s="89"/>
      <c r="F60" s="54"/>
    </row>
    <row r="61" spans="2:6">
      <c r="B61" s="77" t="s">
        <v>80</v>
      </c>
      <c r="C61" s="66"/>
      <c r="D61" s="66"/>
      <c r="E61" s="89"/>
      <c r="F61" s="54"/>
    </row>
    <row r="62" spans="2:6">
      <c r="B62" s="66"/>
      <c r="C62" s="66"/>
      <c r="D62" s="66"/>
      <c r="E62" s="89"/>
      <c r="F62" s="54"/>
    </row>
    <row r="63" spans="2:6">
      <c r="B63" s="66"/>
      <c r="C63" s="66"/>
      <c r="D63" s="66"/>
      <c r="E63" s="89"/>
      <c r="F63" s="54"/>
    </row>
    <row r="64" spans="2:6">
      <c r="B64" s="65" t="s">
        <v>45</v>
      </c>
      <c r="C64" s="66"/>
      <c r="D64" s="66"/>
      <c r="E64" s="89"/>
      <c r="F64" s="54"/>
    </row>
    <row r="65" spans="2:6">
      <c r="B65" s="66" t="s">
        <v>82</v>
      </c>
      <c r="C65" s="66"/>
      <c r="D65" s="66"/>
      <c r="E65" s="89"/>
      <c r="F65" s="54"/>
    </row>
    <row r="66" spans="2:6">
      <c r="B66" s="66" t="s">
        <v>83</v>
      </c>
      <c r="C66" s="66"/>
      <c r="D66" s="66"/>
      <c r="E66" s="89"/>
      <c r="F66" s="54"/>
    </row>
    <row r="67" spans="2:6">
      <c r="B67" s="66" t="s">
        <v>84</v>
      </c>
      <c r="C67" s="66"/>
      <c r="D67" s="66"/>
      <c r="E67" s="89"/>
      <c r="F67" s="54"/>
    </row>
    <row r="68" spans="2:6">
      <c r="B68" s="66" t="s">
        <v>85</v>
      </c>
      <c r="C68" s="66"/>
      <c r="D68" s="66"/>
      <c r="E68" s="89"/>
      <c r="F68" s="54"/>
    </row>
    <row r="69" spans="2:6">
      <c r="B69" s="66"/>
      <c r="C69" s="66"/>
      <c r="D69" s="66"/>
      <c r="E69" s="89"/>
      <c r="F69" s="54"/>
    </row>
    <row r="70" spans="2:6">
      <c r="B70" s="66"/>
      <c r="C70" s="66"/>
      <c r="D70" s="66"/>
      <c r="E70" s="89"/>
      <c r="F70" s="54"/>
    </row>
    <row r="71" spans="2:6">
      <c r="B71" s="65" t="s">
        <v>135</v>
      </c>
      <c r="C71" s="66"/>
      <c r="D71" s="66"/>
      <c r="E71" s="89"/>
      <c r="F71" s="54"/>
    </row>
    <row r="72" spans="2:6">
      <c r="B72" s="66" t="s">
        <v>186</v>
      </c>
      <c r="C72" s="66"/>
      <c r="D72" s="66"/>
      <c r="E72" s="89"/>
      <c r="F72" s="54"/>
    </row>
    <row r="73" spans="2:6">
      <c r="B73" s="66" t="s">
        <v>136</v>
      </c>
      <c r="C73" s="66"/>
      <c r="D73" s="66"/>
      <c r="E73" s="89"/>
      <c r="F73" s="54"/>
    </row>
    <row r="74" spans="2:6">
      <c r="B74" s="66" t="s">
        <v>137</v>
      </c>
      <c r="C74" s="66"/>
      <c r="D74" s="66"/>
      <c r="E74" s="89"/>
      <c r="F74" s="54"/>
    </row>
    <row r="75" spans="2:6">
      <c r="B75" s="66" t="s">
        <v>138</v>
      </c>
      <c r="C75" s="66"/>
      <c r="D75" s="66"/>
      <c r="E75" s="89"/>
      <c r="F75" s="54"/>
    </row>
    <row r="76" spans="2:6">
      <c r="B76" s="66" t="s">
        <v>139</v>
      </c>
      <c r="C76" s="66"/>
      <c r="D76" s="66"/>
      <c r="E76" s="89"/>
      <c r="F76" s="54"/>
    </row>
    <row r="77" spans="2:6">
      <c r="B77" s="66" t="s">
        <v>25</v>
      </c>
      <c r="C77" s="66"/>
      <c r="D77" s="66"/>
      <c r="E77" s="89"/>
      <c r="F77" s="54"/>
    </row>
    <row r="78" spans="2:6">
      <c r="B78" s="78"/>
      <c r="C78" s="78"/>
      <c r="D78" s="78"/>
      <c r="E78" s="89"/>
    </row>
    <row r="79" spans="2:6">
      <c r="B79" s="78"/>
      <c r="C79" s="78"/>
      <c r="D79" s="78"/>
      <c r="E79" s="89"/>
    </row>
    <row r="80" spans="2:6">
      <c r="B80" s="83" t="s">
        <v>184</v>
      </c>
      <c r="C80" s="65" t="s">
        <v>188</v>
      </c>
      <c r="F80" s="65"/>
    </row>
    <row r="81" spans="3:11">
      <c r="C81" s="66" t="s">
        <v>186</v>
      </c>
      <c r="D81" s="66" t="s">
        <v>186</v>
      </c>
    </row>
    <row r="82" spans="3:11">
      <c r="C82" s="66" t="s">
        <v>219</v>
      </c>
      <c r="D82" s="66">
        <v>1</v>
      </c>
      <c r="F82" s="66"/>
      <c r="G82" s="66"/>
    </row>
    <row r="83" spans="3:11">
      <c r="C83" s="66" t="s">
        <v>220</v>
      </c>
      <c r="D83" s="66">
        <v>1</v>
      </c>
      <c r="F83" s="66"/>
      <c r="G83" s="66"/>
    </row>
    <row r="84" spans="3:11">
      <c r="C84" s="66" t="s">
        <v>221</v>
      </c>
      <c r="D84" s="66">
        <v>1</v>
      </c>
      <c r="H84" s="90">
        <f>+OBRAZEC!J82</f>
        <v>0</v>
      </c>
    </row>
    <row r="85" spans="3:11">
      <c r="C85" s="66" t="s">
        <v>222</v>
      </c>
      <c r="D85" s="66">
        <v>1</v>
      </c>
    </row>
    <row r="86" spans="3:11">
      <c r="C86" s="66" t="s">
        <v>223</v>
      </c>
      <c r="D86" s="66">
        <v>1</v>
      </c>
    </row>
    <row r="87" spans="3:11">
      <c r="C87" s="66" t="s">
        <v>224</v>
      </c>
      <c r="D87" s="66">
        <v>3</v>
      </c>
    </row>
    <row r="88" spans="3:11">
      <c r="C88" s="66" t="s">
        <v>225</v>
      </c>
      <c r="D88" s="66">
        <v>3</v>
      </c>
    </row>
    <row r="89" spans="3:11" ht="15" customHeight="1">
      <c r="C89" s="66" t="s">
        <v>226</v>
      </c>
      <c r="D89" s="66">
        <v>5</v>
      </c>
    </row>
    <row r="90" spans="3:11">
      <c r="C90" s="66" t="s">
        <v>227</v>
      </c>
      <c r="D90" s="66">
        <v>5</v>
      </c>
      <c r="G90" s="97"/>
    </row>
    <row r="91" spans="3:11">
      <c r="E91" s="90" t="str">
        <f>+OBRAZEC!J81</f>
        <v>izberi razred EI</v>
      </c>
      <c r="G91" s="98" t="s">
        <v>216</v>
      </c>
    </row>
    <row r="92" spans="3:11">
      <c r="G92" s="171" t="s">
        <v>213</v>
      </c>
      <c r="H92">
        <v>7</v>
      </c>
      <c r="I92" s="93" t="str">
        <f t="shared" ref="I92:I97" si="0">IF(AND(IF(ISNUMBER($E$91),$E$91,0)+IF(ISNUMBER($E$107),$E$107,0)+IF(ISNUMBER($E$114),$E$114,0)=H92,+IF(ISNUMBER($E$121),$E$121,0)=1),"X","")</f>
        <v/>
      </c>
      <c r="J92" s="93" t="str">
        <f t="shared" ref="J92:J97" si="1">IF(AND(IF(ISNUMBER($E$91),$E$91,0)+IF(ISNUMBER($E$107),$E$107,0)+IF(ISNUMBER($E$114),$E$114,0)=H92,+IF(ISNUMBER($E$121),$E$121,0)=2),"X","")</f>
        <v/>
      </c>
      <c r="K92" s="93" t="str">
        <f t="shared" ref="K92:K97" si="2">IF(AND(IF(ISNUMBER($E$91),$E$91,0)+IF(ISNUMBER($E$107),$E$107,0)+IF(ISNUMBER($E$114),$E$114,0)=H92,+IF(ISNUMBER($E$121),$E$121,0)=5),"X","")</f>
        <v/>
      </c>
    </row>
    <row r="93" spans="3:11">
      <c r="C93" s="65" t="s">
        <v>189</v>
      </c>
      <c r="G93" s="171"/>
      <c r="H93">
        <v>6</v>
      </c>
      <c r="I93" s="93" t="str">
        <f t="shared" si="0"/>
        <v/>
      </c>
      <c r="J93" s="93" t="str">
        <f t="shared" si="1"/>
        <v/>
      </c>
      <c r="K93" s="93" t="str">
        <f t="shared" si="2"/>
        <v/>
      </c>
    </row>
    <row r="94" spans="3:11">
      <c r="C94" t="s">
        <v>186</v>
      </c>
      <c r="G94" s="171"/>
      <c r="H94">
        <v>5</v>
      </c>
      <c r="I94" s="93" t="str">
        <f t="shared" si="0"/>
        <v/>
      </c>
      <c r="J94" s="93" t="str">
        <f t="shared" si="1"/>
        <v/>
      </c>
      <c r="K94" s="93" t="str">
        <f t="shared" si="2"/>
        <v/>
      </c>
    </row>
    <row r="95" spans="3:11">
      <c r="C95" s="54" t="s">
        <v>190</v>
      </c>
      <c r="G95" s="171"/>
      <c r="H95">
        <v>4</v>
      </c>
      <c r="I95" s="94" t="str">
        <f t="shared" si="0"/>
        <v/>
      </c>
      <c r="J95" s="94" t="str">
        <f t="shared" si="1"/>
        <v/>
      </c>
      <c r="K95" s="93" t="str">
        <f t="shared" si="2"/>
        <v/>
      </c>
    </row>
    <row r="96" spans="3:11">
      <c r="C96" s="54" t="s">
        <v>193</v>
      </c>
      <c r="G96" s="171"/>
      <c r="H96">
        <v>3</v>
      </c>
      <c r="I96" s="94" t="str">
        <f t="shared" si="0"/>
        <v/>
      </c>
      <c r="J96" s="94" t="str">
        <f t="shared" si="1"/>
        <v/>
      </c>
      <c r="K96" s="93" t="str">
        <f t="shared" si="2"/>
        <v/>
      </c>
    </row>
    <row r="97" spans="3:14">
      <c r="C97" s="54" t="s">
        <v>194</v>
      </c>
      <c r="G97" s="171"/>
      <c r="H97">
        <v>2</v>
      </c>
      <c r="I97" s="95" t="str">
        <f t="shared" si="0"/>
        <v/>
      </c>
      <c r="J97" s="95" t="str">
        <f t="shared" si="1"/>
        <v/>
      </c>
      <c r="K97" s="93" t="str">
        <f t="shared" si="2"/>
        <v/>
      </c>
    </row>
    <row r="98" spans="3:14">
      <c r="C98" s="54" t="s">
        <v>191</v>
      </c>
      <c r="G98" s="171"/>
      <c r="H98">
        <v>1</v>
      </c>
      <c r="I98" s="96" t="str">
        <f>IF(AND(IF(ISNUMBER($E$91),$E$91,0)+IF(ISNUMBER($E$107),$E$107,0)+IF(ISNUMBER($E$114),$E$114,0)=H98,+IF(ISNUMBER($E$121),$E$121,0)=1),"X","")</f>
        <v/>
      </c>
      <c r="J98" s="95" t="str">
        <f>IF(AND(IF(ISNUMBER($E$91),$E$91,0)+IF(ISNUMBER($E$107),$E$107,0)+IF(ISNUMBER($E$114),$E$114,0)=H98,+IF(ISNUMBER($E$121),$E$121,0)=2),"X","")</f>
        <v/>
      </c>
      <c r="K98" s="93" t="str">
        <f>IF(AND(IF(ISNUMBER($E$91),$E$91,0)+IF(ISNUMBER($E$107),$E$107,0)+IF(ISNUMBER($E$114),$E$114,0)=H98,+IF(ISNUMBER($E$121),$E$121,0)=5),"X","")</f>
        <v/>
      </c>
    </row>
    <row r="99" spans="3:14">
      <c r="C99" s="54" t="s">
        <v>192</v>
      </c>
      <c r="G99" s="48" t="s">
        <v>215</v>
      </c>
      <c r="I99">
        <v>1</v>
      </c>
      <c r="J99">
        <v>2</v>
      </c>
      <c r="K99">
        <v>5</v>
      </c>
    </row>
    <row r="100" spans="3:14">
      <c r="I100" s="100" t="s">
        <v>214</v>
      </c>
      <c r="J100" s="100"/>
      <c r="K100" s="100"/>
      <c r="L100" s="99"/>
      <c r="M100" s="99"/>
      <c r="N100" s="99"/>
    </row>
    <row r="101" spans="3:14">
      <c r="I101" t="s">
        <v>215</v>
      </c>
      <c r="K101" t="s">
        <v>216</v>
      </c>
    </row>
    <row r="102" spans="3:14">
      <c r="C102" s="65" t="s">
        <v>196</v>
      </c>
    </row>
    <row r="103" spans="3:14">
      <c r="C103" s="84" t="s">
        <v>186</v>
      </c>
      <c r="D103" s="84" t="s">
        <v>212</v>
      </c>
    </row>
    <row r="104" spans="3:14">
      <c r="C104" s="85" t="s">
        <v>197</v>
      </c>
      <c r="D104" s="85">
        <v>1</v>
      </c>
    </row>
    <row r="105" spans="3:14" ht="15" thickBot="1">
      <c r="C105" s="85" t="s">
        <v>198</v>
      </c>
      <c r="D105" s="85">
        <v>3</v>
      </c>
    </row>
    <row r="106" spans="3:14" ht="15" thickBot="1">
      <c r="C106" s="85" t="s">
        <v>199</v>
      </c>
      <c r="D106" s="85">
        <v>5</v>
      </c>
      <c r="H106" s="92"/>
      <c r="I106" s="101" t="b">
        <f>AND(IF(ISNUMBER($E$91),$E$91,0)+IF(ISNUMBER($E$107),$E$107,0)+IF(ISNUMBER($E$114),$E$114,0)=$H$98,+IF(ISNUMBER($E$121),$E$121,0)=OR($I$99,$J$99))</f>
        <v>0</v>
      </c>
      <c r="J106" s="92"/>
      <c r="K106" s="92"/>
      <c r="L106" s="92"/>
    </row>
    <row r="107" spans="3:14">
      <c r="E107" s="90" t="str">
        <f>+OBRAZEC!J86</f>
        <v>izberi način ogrevanja</v>
      </c>
      <c r="I107" s="91"/>
      <c r="J107" s="91"/>
      <c r="K107" s="91"/>
    </row>
    <row r="109" spans="3:14">
      <c r="C109" s="65" t="s">
        <v>200</v>
      </c>
    </row>
    <row r="110" spans="3:14">
      <c r="C110" s="85" t="s">
        <v>186</v>
      </c>
      <c r="D110" s="85" t="s">
        <v>186</v>
      </c>
    </row>
    <row r="111" spans="3:14">
      <c r="C111" s="85" t="s">
        <v>201</v>
      </c>
      <c r="D111" s="85">
        <v>0</v>
      </c>
    </row>
    <row r="112" spans="3:14">
      <c r="C112" s="85" t="s">
        <v>202</v>
      </c>
      <c r="D112" s="85">
        <v>1</v>
      </c>
    </row>
    <row r="113" spans="3:8">
      <c r="C113" s="85" t="s">
        <v>203</v>
      </c>
      <c r="D113" s="85">
        <v>2</v>
      </c>
    </row>
    <row r="114" spans="3:8">
      <c r="E114" s="90" t="str">
        <f>+OBRAZEC!J88</f>
        <v>izberi toplotno izoliranost</v>
      </c>
    </row>
    <row r="116" spans="3:8">
      <c r="C116" s="65" t="s">
        <v>205</v>
      </c>
    </row>
    <row r="117" spans="3:8">
      <c r="C117" s="86" t="s">
        <v>186</v>
      </c>
      <c r="D117" s="86" t="s">
        <v>186</v>
      </c>
    </row>
    <row r="118" spans="3:8">
      <c r="C118" s="86" t="s">
        <v>206</v>
      </c>
      <c r="D118" s="86">
        <v>1</v>
      </c>
    </row>
    <row r="119" spans="3:8">
      <c r="C119" s="86" t="s">
        <v>207</v>
      </c>
      <c r="D119" s="86">
        <v>2</v>
      </c>
    </row>
    <row r="120" spans="3:8">
      <c r="C120" s="86" t="s">
        <v>208</v>
      </c>
      <c r="D120" s="86">
        <v>5</v>
      </c>
      <c r="H120">
        <f>IF(ISNUMBER(E121),E121,0)</f>
        <v>0</v>
      </c>
    </row>
    <row r="121" spans="3:8">
      <c r="E121" s="90" t="e">
        <f>+OBRAZEC!#REF!</f>
        <v>#REF!</v>
      </c>
    </row>
  </sheetData>
  <sheetProtection selectLockedCells="1" selectUnlockedCells="1"/>
  <mergeCells count="1">
    <mergeCell ref="G92:G98"/>
  </mergeCells>
  <conditionalFormatting sqref="H98">
    <cfRule type="expression" dxfId="40" priority="20">
      <formula>IF(ISNUMBER(E91),E91,0)+IF(ISNUMBER(E107),E107,0)+IF(ISNUMBER(E114),E114,0)=1</formula>
    </cfRule>
  </conditionalFormatting>
  <conditionalFormatting sqref="H97">
    <cfRule type="expression" dxfId="39" priority="19">
      <formula>IF(ISNUMBER(E91),E91,0)+IF(ISNUMBER(E107),E107,0)+IF(ISNUMBER(E114),E114,0)=2</formula>
    </cfRule>
  </conditionalFormatting>
  <conditionalFormatting sqref="H96">
    <cfRule type="expression" dxfId="38" priority="18">
      <formula>IF(ISNUMBER(E91),E91,0)+IF(ISNUMBER(E107),E107,0)+IF(ISNUMBER(E114),E114,0)=3</formula>
    </cfRule>
  </conditionalFormatting>
  <conditionalFormatting sqref="H95">
    <cfRule type="expression" dxfId="37" priority="17">
      <formula>IF(ISNUMBER(E91),E91,0)+IF(ISNUMBER(E107),E107,0)+IF(ISNUMBER(E114),E114,0)=4</formula>
    </cfRule>
  </conditionalFormatting>
  <conditionalFormatting sqref="H94">
    <cfRule type="expression" dxfId="36" priority="16">
      <formula>IF(ISNUMBER(E91),E91,0)+IF(ISNUMBER(E107),E107,0)+IF(ISNUMBER(E114),E114,0)=5</formula>
    </cfRule>
  </conditionalFormatting>
  <conditionalFormatting sqref="H93">
    <cfRule type="expression" dxfId="35" priority="15">
      <formula>IF(ISNUMBER(E91),E91,0)+IF(ISNUMBER(E107),E107,0)+IF(ISNUMBER(E114),E114,0)=6</formula>
    </cfRule>
  </conditionalFormatting>
  <conditionalFormatting sqref="H92">
    <cfRule type="expression" dxfId="34" priority="14">
      <formula>IF(ISNUMBER(E91),E91,0)+IF(ISNUMBER(E107),E107,0)+IF(ISNUMBER(E114),E114,0)=7</formula>
    </cfRule>
  </conditionalFormatting>
  <conditionalFormatting sqref="I99">
    <cfRule type="expression" dxfId="33" priority="12">
      <formula>IF(ISNUMBER(E121),E121,0)=1</formula>
    </cfRule>
  </conditionalFormatting>
  <conditionalFormatting sqref="J99">
    <cfRule type="expression" dxfId="32" priority="11">
      <formula>IF(ISNUMBER(E121),E121,0)=2</formula>
    </cfRule>
  </conditionalFormatting>
  <conditionalFormatting sqref="K99">
    <cfRule type="expression" dxfId="31" priority="10">
      <formula>IF(ISNUMBER(E121),E121,0)=5</formula>
    </cfRule>
  </conditionalFormatting>
  <conditionalFormatting sqref="I106">
    <cfRule type="expression" dxfId="30" priority="1">
      <formula>AND(IF(ISNUMBER($E$91),$E$91,0)+IF(ISNUMBER($E$107),$E$107,0)+IF(ISNUMBER($E$114),$E$114,0)=$H$98,+IF(ISNUMBER($E$121),$E$121,0)=$I$99)</formula>
    </cfRule>
    <cfRule type="expression" dxfId="29" priority="2">
      <formula>"AND(IF(ISNUMBER($E$90);$E$90;0)+IF(ISNUMBER($E$106);$E$106;0)+IF(ISNUMBER($E$113);$E$113;0)=or($H$97;$H$96);+IF(ISNUMBER($E$120);$E$120;0)=or($I$98;$J$98)"</formula>
    </cfRule>
  </conditionalFormatting>
  <pageMargins left="0.7" right="0.7" top="0.75" bottom="0.75" header="0.3" footer="0.3"/>
  <pageSetup orientation="portrait" r:id="rId1"/>
  <headerFooter>
    <oddFooter>&amp;C&amp;1#&amp;"UniCredit"&amp;9&amp;K000000UniCreditSI_Internal Use Only</oddFooter>
  </headerFooter>
  <tableParts count="10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3</vt:i4>
      </vt:variant>
      <vt:variant>
        <vt:lpstr>Imenovani obsegi</vt:lpstr>
      </vt:variant>
      <vt:variant>
        <vt:i4>2</vt:i4>
      </vt:variant>
    </vt:vector>
  </HeadingPairs>
  <TitlesOfParts>
    <vt:vector size="5" baseType="lpstr">
      <vt:lpstr>OBRAZEC</vt:lpstr>
      <vt:lpstr>Podnebni dejavniki</vt:lpstr>
      <vt:lpstr>spustni seznami</vt:lpstr>
      <vt:lpstr>'spustni seznami'!_ftn1</vt:lpstr>
      <vt:lpstr>'spustni seznami'!_ftnref1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Kristijan Hvala;Miroslav Petrič</dc:creator>
  <cp:lastModifiedBy>ZBS</cp:lastModifiedBy>
  <cp:lastPrinted>2021-12-13T08:24:13Z</cp:lastPrinted>
  <dcterms:created xsi:type="dcterms:W3CDTF">2017-05-24T06:55:50Z</dcterms:created>
  <dcterms:modified xsi:type="dcterms:W3CDTF">2021-12-13T08:25:26Z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dfd63b3-eb6a-41e9-96bb-7c0e40480fbe_Enabled">
    <vt:lpwstr>true</vt:lpwstr>
  </property>
  <property fmtid="{D5CDD505-2E9C-101B-9397-08002B2CF9AE}" pid="3" name="MSIP_Label_adfd63b3-eb6a-41e9-96bb-7c0e40480fbe_SetDate">
    <vt:lpwstr>2020-12-21T06:28:35Z</vt:lpwstr>
  </property>
  <property fmtid="{D5CDD505-2E9C-101B-9397-08002B2CF9AE}" pid="4" name="MSIP_Label_adfd63b3-eb6a-41e9-96bb-7c0e40480fbe_Method">
    <vt:lpwstr>Privileged</vt:lpwstr>
  </property>
  <property fmtid="{D5CDD505-2E9C-101B-9397-08002B2CF9AE}" pid="5" name="MSIP_Label_adfd63b3-eb6a-41e9-96bb-7c0e40480fbe_Name">
    <vt:lpwstr>Samo za interno uporabo</vt:lpwstr>
  </property>
  <property fmtid="{D5CDD505-2E9C-101B-9397-08002B2CF9AE}" pid="6" name="MSIP_Label_adfd63b3-eb6a-41e9-96bb-7c0e40480fbe_SiteId">
    <vt:lpwstr>368e92b5-dfa0-4bce-9594-4c2e6fd2d1eb</vt:lpwstr>
  </property>
  <property fmtid="{D5CDD505-2E9C-101B-9397-08002B2CF9AE}" pid="7" name="MSIP_Label_adfd63b3-eb6a-41e9-96bb-7c0e40480fbe_ActionId">
    <vt:lpwstr>22b1cc47-8611-4aee-bb5c-8feff50f5163</vt:lpwstr>
  </property>
  <property fmtid="{D5CDD505-2E9C-101B-9397-08002B2CF9AE}" pid="8" name="MSIP_Label_adfd63b3-eb6a-41e9-96bb-7c0e40480fbe_ContentBits">
    <vt:lpwstr>0</vt:lpwstr>
  </property>
  <property fmtid="{D5CDD505-2E9C-101B-9397-08002B2CF9AE}" pid="9" name="MSIP_Label_71bc497f-4c4f-425d-b9b2-978edf4e468a_Enabled">
    <vt:lpwstr>true</vt:lpwstr>
  </property>
  <property fmtid="{D5CDD505-2E9C-101B-9397-08002B2CF9AE}" pid="10" name="MSIP_Label_71bc497f-4c4f-425d-b9b2-978edf4e468a_SetDate">
    <vt:lpwstr>2021-11-17T11:28:48Z</vt:lpwstr>
  </property>
  <property fmtid="{D5CDD505-2E9C-101B-9397-08002B2CF9AE}" pid="11" name="MSIP_Label_71bc497f-4c4f-425d-b9b2-978edf4e468a_Method">
    <vt:lpwstr>Standard</vt:lpwstr>
  </property>
  <property fmtid="{D5CDD505-2E9C-101B-9397-08002B2CF9AE}" pid="12" name="MSIP_Label_71bc497f-4c4f-425d-b9b2-978edf4e468a_Name">
    <vt:lpwstr>71bc497f-4c4f-425d-b9b2-978edf4e468a</vt:lpwstr>
  </property>
  <property fmtid="{D5CDD505-2E9C-101B-9397-08002B2CF9AE}" pid="13" name="MSIP_Label_71bc497f-4c4f-425d-b9b2-978edf4e468a_SiteId">
    <vt:lpwstr>a72c711d-44b7-4047-b9dd-1c603600c3d8</vt:lpwstr>
  </property>
  <property fmtid="{D5CDD505-2E9C-101B-9397-08002B2CF9AE}" pid="14" name="MSIP_Label_71bc497f-4c4f-425d-b9b2-978edf4e468a_ActionId">
    <vt:lpwstr>901a4866-6ef6-4a40-a5ed-bf233ff981ae</vt:lpwstr>
  </property>
  <property fmtid="{D5CDD505-2E9C-101B-9397-08002B2CF9AE}" pid="15" name="MSIP_Label_71bc497f-4c4f-425d-b9b2-978edf4e468a_ContentBits">
    <vt:lpwstr>2</vt:lpwstr>
  </property>
</Properties>
</file>