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NTSRV\RedirectedFolders\kristijanh\My Documents\ZBS\Odbori\08_Trajnostno\DS EGS VPR\"/>
    </mc:Choice>
  </mc:AlternateContent>
  <xr:revisionPtr revIDLastSave="0" documentId="8_{2D515897-3C16-4E55-9D69-47B2B7413265}" xr6:coauthVersionLast="47" xr6:coauthVersionMax="47" xr10:uidLastSave="{00000000-0000-0000-0000-000000000000}"/>
  <workbookProtection workbookAlgorithmName="SHA-512" workbookHashValue="zyUtJ1EsZNGFo2616XAoqZgz5zr8q7n3aY55N9u+MEvPMAqnopsyoXaTkq+Q5efyzrvQPIZLndWsiE1NMs+L2w==" workbookSaltValue="f7d29rujrOS1KGvJqBoh8w==" workbookSpinCount="100000" lockStructure="1"/>
  <bookViews>
    <workbookView xWindow="-108" yWindow="-108" windowWidth="23256" windowHeight="12576" firstSheet="1" activeTab="1" xr2:uid="{C154E4AE-649C-42B1-BBAA-B5A7B3A6955C}"/>
  </bookViews>
  <sheets>
    <sheet name="Navodila" sheetId="12" state="hidden" r:id="rId1"/>
    <sheet name="Questionnaire" sheetId="5" r:id="rId2"/>
    <sheet name="Industry specific" sheetId="8" r:id="rId3"/>
    <sheet name="ŠIFRANT ZA INDUSTRY" sheetId="11" state="hidden" r:id="rId4"/>
    <sheet name="Šifrant_dejavnosti" sheetId="4" state="hidden" r:id="rId5"/>
    <sheet name="List1" sheetId="6" state="hidden" r:id="rId6"/>
    <sheet name="Vprašanja" sheetId="3" state="hidden" r:id="rId7"/>
    <sheet name="Šifrant držav" sheetId="2" state="veryHidden" r:id="rId8"/>
  </sheets>
  <definedNames>
    <definedName name="_10__Seznam_upravljavcev_naprav_z_dovoljenji_za_izpuščanje_toplogrednih_plinov__zadnja_sprememba_12.2.2022__Seznam_upravljavcev_naprav_z_dovoljenji_za_izpuščanje_toplogrednih_plinov.xlsx__gov.si">#REF!</definedName>
    <definedName name="_14__Zavarovana_območja_so_naravni_parki__naravni_rezervati_in_naravni_spomeniki._Naravni_parki__zakon_jih_imenuje_širša_zavarovana_območja__so_narodni__regijski_in_krajinski_parki._Seznam_zavarovanih_območij__Naravni_parki__naravni_rezervati_in_naravni">#REF!</definedName>
    <definedName name="_4__Omogočitvena_dejavnost_pomeni_izvajanje_dejavnosti__ki_neposredno_omogoča_drugim_dejavnostim__da_znatno_prispevajo_k_okoljskim_ciljem.">#REF!</definedName>
    <definedName name="_5__Prehodna_dejavnost_pomeni_izvajanje_dejavnosti__ki_je_ključna_za_prehod_v_brezogljično_družbo_in_za_katero_še_ne_obstajajo_ekonomsko_izvedljive_nizkoogljične_alternative.">#REF!</definedName>
    <definedName name="_6__Kot_okoljsko_trajnostna_dejavnost_se_šteje_dejavnost__ki_izpolnjujejo_merila_iz_3._člena_Uredbe_za_vzpostavitev_okvira_za_spodbujanje_trajnostnih_naložb__EU_2020_852_.">#REF!</definedName>
    <definedName name="_7__Emisije_obsega_1_so_emisije_toplogrednih_plinov__TGP___ki_nastanejo_iz_virov__ki_so_pod_nadzorom_ali_v_lasti_organizacije__npr._emisije__povezane_z_zgorevanjem_goriva_v_kotlih__pečeh__vozilih_…___organizacija_pa_lahko_s_svojim_delovanjem_neposredno_v">#REF!</definedName>
    <definedName name="_8__Emisije_obsega_2_so_emisije_toplogrednih_plinov__TGP__povezane_z_nakupom_električne_energije__pare__toplote_ali_hlajenja_organizacije._Emisije_TGP_obsega_2_fizično_ne_nastanejo_na_lokaciji_proizvodnje_energije__se_pa_upoštevajo_v_popisu_toplogrednih">#REF!</definedName>
    <definedName name="_9__Emisije_obsega_3_so_emisije_toplogrednih_plinov__TGP__iz_prodajnih_in_dobavnih_verig_organizacije._Nastanejo_posredno_iz_porabe_sredstev__ki_jih_organizacija_potrebuje_za_izvajanje_svoje_dejavnosti._Emisije_TGP_obsega_3_vključujejo_vse_emisije__ki_ni">#REF!</definedName>
    <definedName name="_xlnm._FilterDatabase" localSheetId="1" hidden="1">Questionnaire!$A$20:$F$304</definedName>
    <definedName name="_xlnm._FilterDatabase" localSheetId="7" hidden="1">'Šifrant držav'!$A$1:$A$252</definedName>
    <definedName name="_xlnm._FilterDatabase" localSheetId="4" hidden="1">Šifrant_dejavnosti!$B$2:$E$653</definedName>
    <definedName name="_ftn1" localSheetId="1">Questionnaire!$B$306</definedName>
    <definedName name="_ftn10" localSheetId="1">Questionnaire!$B$317</definedName>
    <definedName name="_ftn11" localSheetId="1">Questionnaire!$B$318</definedName>
    <definedName name="_ftn13" localSheetId="1">Questionnaire!$B$320</definedName>
    <definedName name="_ftn14" localSheetId="1">Questionnaire!$B$321</definedName>
    <definedName name="_ftn15" localSheetId="1">Questionnaire!$B$322</definedName>
    <definedName name="_ftn16" localSheetId="1">Questionnaire!$B$323</definedName>
    <definedName name="_ftn17" localSheetId="1">Questionnaire!$B$324</definedName>
    <definedName name="_ftn18" localSheetId="1">Questionnaire!$B$325</definedName>
    <definedName name="_ftn19" localSheetId="1">Questionnaire!$B$326</definedName>
    <definedName name="_ftn2" localSheetId="1">Questionnaire!$B$307</definedName>
    <definedName name="_ftn3" localSheetId="1">Questionnaire!$B$308</definedName>
    <definedName name="_ftn4" localSheetId="1">Questionnaire!$B$311</definedName>
    <definedName name="_ftn9" localSheetId="1">Questionnaire!$B$316</definedName>
    <definedName name="_ftnref1" localSheetId="1">Questionnaire!$D$39</definedName>
    <definedName name="_ftnref10" localSheetId="1">Questionnaire!$D$98</definedName>
    <definedName name="_ftnref11" localSheetId="1">Questionnaire!$D$134</definedName>
    <definedName name="_ftnref12" localSheetId="1">Questionnaire!$D$149</definedName>
    <definedName name="_ftnref13" localSheetId="1">Questionnaire!$D$153</definedName>
    <definedName name="_ftnref14" localSheetId="1">Questionnaire!$D$198</definedName>
    <definedName name="_ftnref15" localSheetId="1">Questionnaire!$D$214</definedName>
    <definedName name="_ftnref16" localSheetId="1">Questionnaire!$D$215</definedName>
    <definedName name="_ftnref17" localSheetId="1">Questionnaire!$D$217</definedName>
    <definedName name="_ftnref18" localSheetId="1">Questionnaire!$D$271</definedName>
    <definedName name="_ftnref19" localSheetId="1">Questionnaire!$D$295</definedName>
    <definedName name="_ftnref2" localSheetId="1">Questionnaire!$D$52</definedName>
    <definedName name="_ftnref3" localSheetId="1">Questionnaire!#REF!</definedName>
    <definedName name="_ftnref4" localSheetId="1">Questionnaire!$D$73</definedName>
    <definedName name="_ftnref5" localSheetId="1">Questionnaire!$D$77</definedName>
    <definedName name="_ftnref6" localSheetId="1">Questionnaire!$D$81</definedName>
    <definedName name="_ftnref7" localSheetId="1">Questionnaire!$D$85</definedName>
    <definedName name="_ftnref8" localSheetId="1">Questionnaire!$D$94</definedName>
    <definedName name="_ftnref9" localSheetId="1">Questionnaire!$D$97</definedName>
    <definedName name="_Hlk103777271" localSheetId="1">Questionnaire!$B$246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3" i="5" l="1"/>
  <c r="F34" i="5"/>
  <c r="F140" i="5"/>
  <c r="F90" i="5"/>
  <c r="F89" i="5"/>
  <c r="E4" i="8" l="1"/>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6"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0" i="4"/>
  <c r="A652" i="4"/>
  <c r="A653" i="4"/>
  <c r="A3" i="4"/>
  <c r="F4" i="8" l="1"/>
  <c r="F88" i="8"/>
  <c r="F25" i="8"/>
  <c r="F70" i="8"/>
  <c r="F28" i="8"/>
  <c r="F51" i="8"/>
  <c r="F80" i="8"/>
  <c r="F10" i="8"/>
  <c r="F32" i="8"/>
  <c r="F55" i="8"/>
  <c r="F84" i="8"/>
  <c r="F48" i="8"/>
  <c r="F13" i="8"/>
  <c r="F35" i="8"/>
  <c r="F58" i="8"/>
  <c r="F86" i="8"/>
  <c r="F14" i="8"/>
  <c r="F36" i="8"/>
  <c r="F59" i="8"/>
  <c r="F89" i="8"/>
  <c r="F17" i="8"/>
  <c r="F39" i="8"/>
  <c r="F62" i="8"/>
  <c r="F92" i="8"/>
  <c r="F21" i="8"/>
  <c r="F43" i="8"/>
  <c r="F66" i="8"/>
  <c r="F75" i="8"/>
  <c r="F24" i="8"/>
  <c r="F47" i="8"/>
  <c r="F69" i="8"/>
  <c r="F77" i="8"/>
  <c r="F16" i="8"/>
  <c r="F27" i="8"/>
  <c r="F38" i="8"/>
  <c r="F49" i="8"/>
  <c r="F61" i="8"/>
  <c r="F79" i="8"/>
  <c r="F91" i="8"/>
  <c r="F8" i="8"/>
  <c r="F19" i="8"/>
  <c r="F29" i="8"/>
  <c r="F41" i="8"/>
  <c r="F52" i="8"/>
  <c r="F64" i="8"/>
  <c r="F81" i="8"/>
  <c r="F72" i="8"/>
  <c r="F9" i="8"/>
  <c r="F20" i="8"/>
  <c r="F31" i="8"/>
  <c r="F42" i="8"/>
  <c r="F54" i="8"/>
  <c r="F65" i="8"/>
  <c r="F82" i="8"/>
  <c r="F73" i="8"/>
  <c r="F12" i="8"/>
  <c r="F23" i="8"/>
  <c r="F33" i="8"/>
  <c r="F45" i="8"/>
  <c r="F56" i="8"/>
  <c r="F68" i="8"/>
  <c r="F85" i="8"/>
  <c r="F76" i="8"/>
  <c r="G4" i="4"/>
  <c r="H4" i="4"/>
  <c r="I4" i="4"/>
  <c r="J4" i="4"/>
  <c r="K4" i="4"/>
  <c r="L4" i="4"/>
  <c r="M4" i="4"/>
  <c r="N4" i="4"/>
  <c r="O4" i="4"/>
  <c r="P4" i="4"/>
  <c r="Q4" i="4"/>
  <c r="R4" i="4"/>
  <c r="S4" i="4"/>
  <c r="G5" i="4"/>
  <c r="H5" i="4"/>
  <c r="I5" i="4"/>
  <c r="J5" i="4"/>
  <c r="K5" i="4"/>
  <c r="L5" i="4"/>
  <c r="M5" i="4"/>
  <c r="N5" i="4"/>
  <c r="O5" i="4"/>
  <c r="P5" i="4"/>
  <c r="Q5" i="4"/>
  <c r="R5" i="4"/>
  <c r="S5" i="4"/>
  <c r="G6" i="4"/>
  <c r="H6" i="4"/>
  <c r="I6" i="4"/>
  <c r="J6" i="4"/>
  <c r="K6" i="4"/>
  <c r="L6" i="4"/>
  <c r="M6" i="4"/>
  <c r="N6" i="4"/>
  <c r="O6" i="4"/>
  <c r="P6" i="4"/>
  <c r="Q6" i="4"/>
  <c r="R6" i="4"/>
  <c r="S6" i="4"/>
  <c r="G7" i="4"/>
  <c r="H7" i="4"/>
  <c r="I7" i="4"/>
  <c r="J7" i="4"/>
  <c r="K7" i="4"/>
  <c r="L7" i="4"/>
  <c r="M7" i="4"/>
  <c r="N7" i="4"/>
  <c r="O7" i="4"/>
  <c r="P7" i="4"/>
  <c r="Q7" i="4"/>
  <c r="R7" i="4"/>
  <c r="S7" i="4"/>
  <c r="G8" i="4"/>
  <c r="H8" i="4"/>
  <c r="I8" i="4"/>
  <c r="J8" i="4"/>
  <c r="K8" i="4"/>
  <c r="L8" i="4"/>
  <c r="M8" i="4"/>
  <c r="N8" i="4"/>
  <c r="O8" i="4"/>
  <c r="P8" i="4"/>
  <c r="Q8" i="4"/>
  <c r="R8" i="4"/>
  <c r="S8" i="4"/>
  <c r="G9" i="4"/>
  <c r="H9" i="4"/>
  <c r="I9" i="4"/>
  <c r="J9" i="4"/>
  <c r="K9" i="4"/>
  <c r="L9" i="4"/>
  <c r="M9" i="4"/>
  <c r="N9" i="4"/>
  <c r="O9" i="4"/>
  <c r="P9" i="4"/>
  <c r="Q9" i="4"/>
  <c r="R9" i="4"/>
  <c r="S9" i="4"/>
  <c r="G10" i="4"/>
  <c r="H10" i="4"/>
  <c r="I10" i="4"/>
  <c r="J10" i="4"/>
  <c r="K10" i="4"/>
  <c r="L10" i="4"/>
  <c r="M10" i="4"/>
  <c r="N10" i="4"/>
  <c r="O10" i="4"/>
  <c r="P10" i="4"/>
  <c r="Q10" i="4"/>
  <c r="R10" i="4"/>
  <c r="S10" i="4"/>
  <c r="G11" i="4"/>
  <c r="H11" i="4"/>
  <c r="I11" i="4"/>
  <c r="J11" i="4"/>
  <c r="K11" i="4"/>
  <c r="L11" i="4"/>
  <c r="M11" i="4"/>
  <c r="N11" i="4"/>
  <c r="O11" i="4"/>
  <c r="P11" i="4"/>
  <c r="Q11" i="4"/>
  <c r="R11" i="4"/>
  <c r="S11" i="4"/>
  <c r="G12" i="4"/>
  <c r="H12" i="4"/>
  <c r="I12" i="4"/>
  <c r="J12" i="4"/>
  <c r="K12" i="4"/>
  <c r="L12" i="4"/>
  <c r="M12" i="4"/>
  <c r="N12" i="4"/>
  <c r="O12" i="4"/>
  <c r="P12" i="4"/>
  <c r="Q12" i="4"/>
  <c r="R12" i="4"/>
  <c r="S12" i="4"/>
  <c r="G13" i="4"/>
  <c r="H13" i="4"/>
  <c r="I13" i="4"/>
  <c r="J13" i="4"/>
  <c r="K13" i="4"/>
  <c r="L13" i="4"/>
  <c r="M13" i="4"/>
  <c r="N13" i="4"/>
  <c r="O13" i="4"/>
  <c r="P13" i="4"/>
  <c r="Q13" i="4"/>
  <c r="R13" i="4"/>
  <c r="S13" i="4"/>
  <c r="G14" i="4"/>
  <c r="H14" i="4"/>
  <c r="I14" i="4"/>
  <c r="J14" i="4"/>
  <c r="K14" i="4"/>
  <c r="L14" i="4"/>
  <c r="M14" i="4"/>
  <c r="N14" i="4"/>
  <c r="O14" i="4"/>
  <c r="P14" i="4"/>
  <c r="Q14" i="4"/>
  <c r="R14" i="4"/>
  <c r="S14" i="4"/>
  <c r="G15" i="4"/>
  <c r="H15" i="4"/>
  <c r="I15" i="4"/>
  <c r="J15" i="4"/>
  <c r="K15" i="4"/>
  <c r="L15" i="4"/>
  <c r="M15" i="4"/>
  <c r="N15" i="4"/>
  <c r="O15" i="4"/>
  <c r="P15" i="4"/>
  <c r="Q15" i="4"/>
  <c r="R15" i="4"/>
  <c r="S15" i="4"/>
  <c r="G16" i="4"/>
  <c r="H16" i="4"/>
  <c r="I16" i="4"/>
  <c r="J16" i="4"/>
  <c r="K16" i="4"/>
  <c r="L16" i="4"/>
  <c r="M16" i="4"/>
  <c r="N16" i="4"/>
  <c r="O16" i="4"/>
  <c r="P16" i="4"/>
  <c r="Q16" i="4"/>
  <c r="R16" i="4"/>
  <c r="S16" i="4"/>
  <c r="G17" i="4"/>
  <c r="H17" i="4"/>
  <c r="I17" i="4"/>
  <c r="J17" i="4"/>
  <c r="K17" i="4"/>
  <c r="L17" i="4"/>
  <c r="M17" i="4"/>
  <c r="N17" i="4"/>
  <c r="O17" i="4"/>
  <c r="P17" i="4"/>
  <c r="Q17" i="4"/>
  <c r="R17" i="4"/>
  <c r="S17" i="4"/>
  <c r="G18" i="4"/>
  <c r="H18" i="4"/>
  <c r="I18" i="4"/>
  <c r="J18" i="4"/>
  <c r="K18" i="4"/>
  <c r="L18" i="4"/>
  <c r="M18" i="4"/>
  <c r="N18" i="4"/>
  <c r="O18" i="4"/>
  <c r="P18" i="4"/>
  <c r="Q18" i="4"/>
  <c r="R18" i="4"/>
  <c r="S18" i="4"/>
  <c r="G19" i="4"/>
  <c r="H19" i="4"/>
  <c r="I19" i="4"/>
  <c r="J19" i="4"/>
  <c r="K19" i="4"/>
  <c r="L19" i="4"/>
  <c r="M19" i="4"/>
  <c r="N19" i="4"/>
  <c r="O19" i="4"/>
  <c r="P19" i="4"/>
  <c r="Q19" i="4"/>
  <c r="R19" i="4"/>
  <c r="S19" i="4"/>
  <c r="G20" i="4"/>
  <c r="H20" i="4"/>
  <c r="I20" i="4"/>
  <c r="J20" i="4"/>
  <c r="K20" i="4"/>
  <c r="L20" i="4"/>
  <c r="M20" i="4"/>
  <c r="N20" i="4"/>
  <c r="O20" i="4"/>
  <c r="P20" i="4"/>
  <c r="Q20" i="4"/>
  <c r="R20" i="4"/>
  <c r="S20" i="4"/>
  <c r="G21" i="4"/>
  <c r="H21" i="4"/>
  <c r="I21" i="4"/>
  <c r="J21" i="4"/>
  <c r="K21" i="4"/>
  <c r="L21" i="4"/>
  <c r="M21" i="4"/>
  <c r="N21" i="4"/>
  <c r="O21" i="4"/>
  <c r="P21" i="4"/>
  <c r="Q21" i="4"/>
  <c r="R21" i="4"/>
  <c r="S21" i="4"/>
  <c r="G22" i="4"/>
  <c r="H22" i="4"/>
  <c r="I22" i="4"/>
  <c r="J22" i="4"/>
  <c r="K22" i="4"/>
  <c r="L22" i="4"/>
  <c r="M22" i="4"/>
  <c r="N22" i="4"/>
  <c r="O22" i="4"/>
  <c r="P22" i="4"/>
  <c r="Q22" i="4"/>
  <c r="R22" i="4"/>
  <c r="S22" i="4"/>
  <c r="G23" i="4"/>
  <c r="H23" i="4"/>
  <c r="I23" i="4"/>
  <c r="J23" i="4"/>
  <c r="K23" i="4"/>
  <c r="L23" i="4"/>
  <c r="M23" i="4"/>
  <c r="N23" i="4"/>
  <c r="O23" i="4"/>
  <c r="P23" i="4"/>
  <c r="Q23" i="4"/>
  <c r="R23" i="4"/>
  <c r="S23" i="4"/>
  <c r="G24" i="4"/>
  <c r="H24" i="4"/>
  <c r="I24" i="4"/>
  <c r="J24" i="4"/>
  <c r="K24" i="4"/>
  <c r="L24" i="4"/>
  <c r="M24" i="4"/>
  <c r="N24" i="4"/>
  <c r="O24" i="4"/>
  <c r="P24" i="4"/>
  <c r="Q24" i="4"/>
  <c r="R24" i="4"/>
  <c r="S24" i="4"/>
  <c r="G25" i="4"/>
  <c r="H25" i="4"/>
  <c r="I25" i="4"/>
  <c r="J25" i="4"/>
  <c r="K25" i="4"/>
  <c r="L25" i="4"/>
  <c r="M25" i="4"/>
  <c r="N25" i="4"/>
  <c r="O25" i="4"/>
  <c r="P25" i="4"/>
  <c r="Q25" i="4"/>
  <c r="R25" i="4"/>
  <c r="S25" i="4"/>
  <c r="G26" i="4"/>
  <c r="H26" i="4"/>
  <c r="I26" i="4"/>
  <c r="J26" i="4"/>
  <c r="K26" i="4"/>
  <c r="L26" i="4"/>
  <c r="M26" i="4"/>
  <c r="N26" i="4"/>
  <c r="O26" i="4"/>
  <c r="P26" i="4"/>
  <c r="Q26" i="4"/>
  <c r="R26" i="4"/>
  <c r="S26" i="4"/>
  <c r="G27" i="4"/>
  <c r="H27" i="4"/>
  <c r="I27" i="4"/>
  <c r="J27" i="4"/>
  <c r="K27" i="4"/>
  <c r="L27" i="4"/>
  <c r="M27" i="4"/>
  <c r="N27" i="4"/>
  <c r="O27" i="4"/>
  <c r="P27" i="4"/>
  <c r="Q27" i="4"/>
  <c r="R27" i="4"/>
  <c r="S27" i="4"/>
  <c r="G28" i="4"/>
  <c r="H28" i="4"/>
  <c r="I28" i="4"/>
  <c r="J28" i="4"/>
  <c r="K28" i="4"/>
  <c r="L28" i="4"/>
  <c r="M28" i="4"/>
  <c r="N28" i="4"/>
  <c r="O28" i="4"/>
  <c r="P28" i="4"/>
  <c r="Q28" i="4"/>
  <c r="R28" i="4"/>
  <c r="S28" i="4"/>
  <c r="G29" i="4"/>
  <c r="H29" i="4"/>
  <c r="I29" i="4"/>
  <c r="J29" i="4"/>
  <c r="K29" i="4"/>
  <c r="L29" i="4"/>
  <c r="M29" i="4"/>
  <c r="N29" i="4"/>
  <c r="O29" i="4"/>
  <c r="P29" i="4"/>
  <c r="Q29" i="4"/>
  <c r="R29" i="4"/>
  <c r="S29" i="4"/>
  <c r="G30" i="4"/>
  <c r="H30" i="4"/>
  <c r="I30" i="4"/>
  <c r="J30" i="4"/>
  <c r="K30" i="4"/>
  <c r="L30" i="4"/>
  <c r="M30" i="4"/>
  <c r="N30" i="4"/>
  <c r="O30" i="4"/>
  <c r="P30" i="4"/>
  <c r="Q30" i="4"/>
  <c r="R30" i="4"/>
  <c r="S30" i="4"/>
  <c r="G31" i="4"/>
  <c r="H31" i="4"/>
  <c r="I31" i="4"/>
  <c r="J31" i="4"/>
  <c r="K31" i="4"/>
  <c r="L31" i="4"/>
  <c r="M31" i="4"/>
  <c r="N31" i="4"/>
  <c r="O31" i="4"/>
  <c r="P31" i="4"/>
  <c r="Q31" i="4"/>
  <c r="R31" i="4"/>
  <c r="S31" i="4"/>
  <c r="G32" i="4"/>
  <c r="H32" i="4"/>
  <c r="I32" i="4"/>
  <c r="J32" i="4"/>
  <c r="K32" i="4"/>
  <c r="L32" i="4"/>
  <c r="M32" i="4"/>
  <c r="N32" i="4"/>
  <c r="O32" i="4"/>
  <c r="P32" i="4"/>
  <c r="Q32" i="4"/>
  <c r="R32" i="4"/>
  <c r="S32" i="4"/>
  <c r="G33" i="4"/>
  <c r="H33" i="4"/>
  <c r="I33" i="4"/>
  <c r="J33" i="4"/>
  <c r="K33" i="4"/>
  <c r="L33" i="4"/>
  <c r="M33" i="4"/>
  <c r="N33" i="4"/>
  <c r="O33" i="4"/>
  <c r="P33" i="4"/>
  <c r="Q33" i="4"/>
  <c r="R33" i="4"/>
  <c r="S33" i="4"/>
  <c r="G34" i="4"/>
  <c r="H34" i="4"/>
  <c r="I34" i="4"/>
  <c r="J34" i="4"/>
  <c r="K34" i="4"/>
  <c r="L34" i="4"/>
  <c r="M34" i="4"/>
  <c r="N34" i="4"/>
  <c r="O34" i="4"/>
  <c r="P34" i="4"/>
  <c r="Q34" i="4"/>
  <c r="R34" i="4"/>
  <c r="S34" i="4"/>
  <c r="G35" i="4"/>
  <c r="H35" i="4"/>
  <c r="I35" i="4"/>
  <c r="J35" i="4"/>
  <c r="K35" i="4"/>
  <c r="L35" i="4"/>
  <c r="M35" i="4"/>
  <c r="N35" i="4"/>
  <c r="O35" i="4"/>
  <c r="P35" i="4"/>
  <c r="Q35" i="4"/>
  <c r="R35" i="4"/>
  <c r="S35" i="4"/>
  <c r="G36" i="4"/>
  <c r="H36" i="4"/>
  <c r="I36" i="4"/>
  <c r="J36" i="4"/>
  <c r="K36" i="4"/>
  <c r="L36" i="4"/>
  <c r="M36" i="4"/>
  <c r="N36" i="4"/>
  <c r="O36" i="4"/>
  <c r="P36" i="4"/>
  <c r="Q36" i="4"/>
  <c r="R36" i="4"/>
  <c r="S36" i="4"/>
  <c r="G37" i="4"/>
  <c r="H37" i="4"/>
  <c r="I37" i="4"/>
  <c r="J37" i="4"/>
  <c r="K37" i="4"/>
  <c r="L37" i="4"/>
  <c r="M37" i="4"/>
  <c r="N37" i="4"/>
  <c r="O37" i="4"/>
  <c r="P37" i="4"/>
  <c r="Q37" i="4"/>
  <c r="R37" i="4"/>
  <c r="S37" i="4"/>
  <c r="G38" i="4"/>
  <c r="H38" i="4"/>
  <c r="I38" i="4"/>
  <c r="J38" i="4"/>
  <c r="K38" i="4"/>
  <c r="L38" i="4"/>
  <c r="M38" i="4"/>
  <c r="N38" i="4"/>
  <c r="O38" i="4"/>
  <c r="P38" i="4"/>
  <c r="Q38" i="4"/>
  <c r="R38" i="4"/>
  <c r="S38" i="4"/>
  <c r="G39" i="4"/>
  <c r="H39" i="4"/>
  <c r="I39" i="4"/>
  <c r="J39" i="4"/>
  <c r="K39" i="4"/>
  <c r="L39" i="4"/>
  <c r="M39" i="4"/>
  <c r="N39" i="4"/>
  <c r="O39" i="4"/>
  <c r="P39" i="4"/>
  <c r="Q39" i="4"/>
  <c r="R39" i="4"/>
  <c r="S39" i="4"/>
  <c r="G40" i="4"/>
  <c r="H40" i="4"/>
  <c r="I40" i="4"/>
  <c r="J40" i="4"/>
  <c r="K40" i="4"/>
  <c r="L40" i="4"/>
  <c r="M40" i="4"/>
  <c r="N40" i="4"/>
  <c r="O40" i="4"/>
  <c r="P40" i="4"/>
  <c r="Q40" i="4"/>
  <c r="R40" i="4"/>
  <c r="S40" i="4"/>
  <c r="G41" i="4"/>
  <c r="H41" i="4"/>
  <c r="I41" i="4"/>
  <c r="J41" i="4"/>
  <c r="K41" i="4"/>
  <c r="L41" i="4"/>
  <c r="M41" i="4"/>
  <c r="N41" i="4"/>
  <c r="O41" i="4"/>
  <c r="P41" i="4"/>
  <c r="Q41" i="4"/>
  <c r="R41" i="4"/>
  <c r="S41" i="4"/>
  <c r="G42" i="4"/>
  <c r="H42" i="4"/>
  <c r="I42" i="4"/>
  <c r="J42" i="4"/>
  <c r="K42" i="4"/>
  <c r="L42" i="4"/>
  <c r="M42" i="4"/>
  <c r="N42" i="4"/>
  <c r="O42" i="4"/>
  <c r="P42" i="4"/>
  <c r="Q42" i="4"/>
  <c r="R42" i="4"/>
  <c r="S42" i="4"/>
  <c r="G43" i="4"/>
  <c r="H43" i="4"/>
  <c r="I43" i="4"/>
  <c r="J43" i="4"/>
  <c r="K43" i="4"/>
  <c r="L43" i="4"/>
  <c r="M43" i="4"/>
  <c r="N43" i="4"/>
  <c r="O43" i="4"/>
  <c r="P43" i="4"/>
  <c r="Q43" i="4"/>
  <c r="R43" i="4"/>
  <c r="S43" i="4"/>
  <c r="G44" i="4"/>
  <c r="H44" i="4"/>
  <c r="I44" i="4"/>
  <c r="J44" i="4"/>
  <c r="K44" i="4"/>
  <c r="L44" i="4"/>
  <c r="M44" i="4"/>
  <c r="N44" i="4"/>
  <c r="O44" i="4"/>
  <c r="P44" i="4"/>
  <c r="Q44" i="4"/>
  <c r="R44" i="4"/>
  <c r="S44" i="4"/>
  <c r="G45" i="4"/>
  <c r="H45" i="4"/>
  <c r="I45" i="4"/>
  <c r="J45" i="4"/>
  <c r="K45" i="4"/>
  <c r="L45" i="4"/>
  <c r="M45" i="4"/>
  <c r="N45" i="4"/>
  <c r="O45" i="4"/>
  <c r="P45" i="4"/>
  <c r="Q45" i="4"/>
  <c r="R45" i="4"/>
  <c r="S45" i="4"/>
  <c r="G46" i="4"/>
  <c r="H46" i="4"/>
  <c r="I46" i="4"/>
  <c r="J46" i="4"/>
  <c r="K46" i="4"/>
  <c r="L46" i="4"/>
  <c r="M46" i="4"/>
  <c r="N46" i="4"/>
  <c r="O46" i="4"/>
  <c r="P46" i="4"/>
  <c r="Q46" i="4"/>
  <c r="R46" i="4"/>
  <c r="S46" i="4"/>
  <c r="G47" i="4"/>
  <c r="H47" i="4"/>
  <c r="I47" i="4"/>
  <c r="J47" i="4"/>
  <c r="K47" i="4"/>
  <c r="L47" i="4"/>
  <c r="M47" i="4"/>
  <c r="N47" i="4"/>
  <c r="O47" i="4"/>
  <c r="P47" i="4"/>
  <c r="Q47" i="4"/>
  <c r="R47" i="4"/>
  <c r="S47" i="4"/>
  <c r="G48" i="4"/>
  <c r="H48" i="4"/>
  <c r="I48" i="4"/>
  <c r="J48" i="4"/>
  <c r="K48" i="4"/>
  <c r="L48" i="4"/>
  <c r="M48" i="4"/>
  <c r="N48" i="4"/>
  <c r="O48" i="4"/>
  <c r="P48" i="4"/>
  <c r="Q48" i="4"/>
  <c r="R48" i="4"/>
  <c r="S48" i="4"/>
  <c r="G49" i="4"/>
  <c r="H49" i="4"/>
  <c r="I49" i="4"/>
  <c r="J49" i="4"/>
  <c r="K49" i="4"/>
  <c r="L49" i="4"/>
  <c r="M49" i="4"/>
  <c r="N49" i="4"/>
  <c r="O49" i="4"/>
  <c r="P49" i="4"/>
  <c r="Q49" i="4"/>
  <c r="R49" i="4"/>
  <c r="S49" i="4"/>
  <c r="G50" i="4"/>
  <c r="H50" i="4"/>
  <c r="I50" i="4"/>
  <c r="J50" i="4"/>
  <c r="K50" i="4"/>
  <c r="L50" i="4"/>
  <c r="M50" i="4"/>
  <c r="N50" i="4"/>
  <c r="O50" i="4"/>
  <c r="P50" i="4"/>
  <c r="Q50" i="4"/>
  <c r="R50" i="4"/>
  <c r="S50" i="4"/>
  <c r="G51" i="4"/>
  <c r="H51" i="4"/>
  <c r="I51" i="4"/>
  <c r="J51" i="4"/>
  <c r="K51" i="4"/>
  <c r="L51" i="4"/>
  <c r="M51" i="4"/>
  <c r="N51" i="4"/>
  <c r="O51" i="4"/>
  <c r="P51" i="4"/>
  <c r="Q51" i="4"/>
  <c r="R51" i="4"/>
  <c r="S51" i="4"/>
  <c r="G52" i="4"/>
  <c r="H52" i="4"/>
  <c r="I52" i="4"/>
  <c r="J52" i="4"/>
  <c r="K52" i="4"/>
  <c r="L52" i="4"/>
  <c r="M52" i="4"/>
  <c r="N52" i="4"/>
  <c r="O52" i="4"/>
  <c r="P52" i="4"/>
  <c r="Q52" i="4"/>
  <c r="R52" i="4"/>
  <c r="S52" i="4"/>
  <c r="G53" i="4"/>
  <c r="H53" i="4"/>
  <c r="I53" i="4"/>
  <c r="J53" i="4"/>
  <c r="K53" i="4"/>
  <c r="L53" i="4"/>
  <c r="M53" i="4"/>
  <c r="N53" i="4"/>
  <c r="O53" i="4"/>
  <c r="P53" i="4"/>
  <c r="Q53" i="4"/>
  <c r="R53" i="4"/>
  <c r="S53" i="4"/>
  <c r="G54" i="4"/>
  <c r="H54" i="4"/>
  <c r="I54" i="4"/>
  <c r="J54" i="4"/>
  <c r="K54" i="4"/>
  <c r="L54" i="4"/>
  <c r="M54" i="4"/>
  <c r="N54" i="4"/>
  <c r="O54" i="4"/>
  <c r="P54" i="4"/>
  <c r="Q54" i="4"/>
  <c r="R54" i="4"/>
  <c r="S54" i="4"/>
  <c r="G55" i="4"/>
  <c r="H55" i="4"/>
  <c r="I55" i="4"/>
  <c r="J55" i="4"/>
  <c r="K55" i="4"/>
  <c r="L55" i="4"/>
  <c r="M55" i="4"/>
  <c r="N55" i="4"/>
  <c r="O55" i="4"/>
  <c r="P55" i="4"/>
  <c r="Q55" i="4"/>
  <c r="R55" i="4"/>
  <c r="S55" i="4"/>
  <c r="G56" i="4"/>
  <c r="H56" i="4"/>
  <c r="I56" i="4"/>
  <c r="J56" i="4"/>
  <c r="K56" i="4"/>
  <c r="L56" i="4"/>
  <c r="M56" i="4"/>
  <c r="N56" i="4"/>
  <c r="O56" i="4"/>
  <c r="P56" i="4"/>
  <c r="Q56" i="4"/>
  <c r="R56" i="4"/>
  <c r="S56" i="4"/>
  <c r="G57" i="4"/>
  <c r="H57" i="4"/>
  <c r="I57" i="4"/>
  <c r="J57" i="4"/>
  <c r="K57" i="4"/>
  <c r="L57" i="4"/>
  <c r="M57" i="4"/>
  <c r="N57" i="4"/>
  <c r="O57" i="4"/>
  <c r="P57" i="4"/>
  <c r="Q57" i="4"/>
  <c r="R57" i="4"/>
  <c r="S57" i="4"/>
  <c r="G58" i="4"/>
  <c r="H58" i="4"/>
  <c r="I58" i="4"/>
  <c r="J58" i="4"/>
  <c r="K58" i="4"/>
  <c r="L58" i="4"/>
  <c r="M58" i="4"/>
  <c r="N58" i="4"/>
  <c r="O58" i="4"/>
  <c r="P58" i="4"/>
  <c r="Q58" i="4"/>
  <c r="R58" i="4"/>
  <c r="S58" i="4"/>
  <c r="G59" i="4"/>
  <c r="H59" i="4"/>
  <c r="I59" i="4"/>
  <c r="J59" i="4"/>
  <c r="K59" i="4"/>
  <c r="L59" i="4"/>
  <c r="M59" i="4"/>
  <c r="N59" i="4"/>
  <c r="O59" i="4"/>
  <c r="P59" i="4"/>
  <c r="Q59" i="4"/>
  <c r="R59" i="4"/>
  <c r="S59" i="4"/>
  <c r="G60" i="4"/>
  <c r="H60" i="4"/>
  <c r="I60" i="4"/>
  <c r="J60" i="4"/>
  <c r="K60" i="4"/>
  <c r="L60" i="4"/>
  <c r="M60" i="4"/>
  <c r="N60" i="4"/>
  <c r="O60" i="4"/>
  <c r="P60" i="4"/>
  <c r="Q60" i="4"/>
  <c r="R60" i="4"/>
  <c r="S60" i="4"/>
  <c r="G61" i="4"/>
  <c r="H61" i="4"/>
  <c r="I61" i="4"/>
  <c r="J61" i="4"/>
  <c r="K61" i="4"/>
  <c r="L61" i="4"/>
  <c r="M61" i="4"/>
  <c r="N61" i="4"/>
  <c r="O61" i="4"/>
  <c r="P61" i="4"/>
  <c r="Q61" i="4"/>
  <c r="R61" i="4"/>
  <c r="S61" i="4"/>
  <c r="G62" i="4"/>
  <c r="H62" i="4"/>
  <c r="I62" i="4"/>
  <c r="J62" i="4"/>
  <c r="K62" i="4"/>
  <c r="L62" i="4"/>
  <c r="M62" i="4"/>
  <c r="N62" i="4"/>
  <c r="O62" i="4"/>
  <c r="P62" i="4"/>
  <c r="Q62" i="4"/>
  <c r="R62" i="4"/>
  <c r="S62" i="4"/>
  <c r="G63" i="4"/>
  <c r="H63" i="4"/>
  <c r="I63" i="4"/>
  <c r="J63" i="4"/>
  <c r="K63" i="4"/>
  <c r="L63" i="4"/>
  <c r="M63" i="4"/>
  <c r="N63" i="4"/>
  <c r="O63" i="4"/>
  <c r="P63" i="4"/>
  <c r="Q63" i="4"/>
  <c r="R63" i="4"/>
  <c r="S63" i="4"/>
  <c r="G64" i="4"/>
  <c r="H64" i="4"/>
  <c r="I64" i="4"/>
  <c r="J64" i="4"/>
  <c r="K64" i="4"/>
  <c r="L64" i="4"/>
  <c r="M64" i="4"/>
  <c r="N64" i="4"/>
  <c r="O64" i="4"/>
  <c r="P64" i="4"/>
  <c r="Q64" i="4"/>
  <c r="R64" i="4"/>
  <c r="S64" i="4"/>
  <c r="G65" i="4"/>
  <c r="H65" i="4"/>
  <c r="I65" i="4"/>
  <c r="J65" i="4"/>
  <c r="K65" i="4"/>
  <c r="L65" i="4"/>
  <c r="M65" i="4"/>
  <c r="N65" i="4"/>
  <c r="O65" i="4"/>
  <c r="P65" i="4"/>
  <c r="Q65" i="4"/>
  <c r="R65" i="4"/>
  <c r="S65" i="4"/>
  <c r="G66" i="4"/>
  <c r="H66" i="4"/>
  <c r="I66" i="4"/>
  <c r="J66" i="4"/>
  <c r="K66" i="4"/>
  <c r="L66" i="4"/>
  <c r="M66" i="4"/>
  <c r="N66" i="4"/>
  <c r="O66" i="4"/>
  <c r="P66" i="4"/>
  <c r="Q66" i="4"/>
  <c r="R66" i="4"/>
  <c r="S66" i="4"/>
  <c r="G67" i="4"/>
  <c r="H67" i="4"/>
  <c r="I67" i="4"/>
  <c r="J67" i="4"/>
  <c r="K67" i="4"/>
  <c r="L67" i="4"/>
  <c r="M67" i="4"/>
  <c r="N67" i="4"/>
  <c r="O67" i="4"/>
  <c r="P67" i="4"/>
  <c r="Q67" i="4"/>
  <c r="R67" i="4"/>
  <c r="S67" i="4"/>
  <c r="G68" i="4"/>
  <c r="H68" i="4"/>
  <c r="I68" i="4"/>
  <c r="J68" i="4"/>
  <c r="K68" i="4"/>
  <c r="L68" i="4"/>
  <c r="M68" i="4"/>
  <c r="N68" i="4"/>
  <c r="O68" i="4"/>
  <c r="P68" i="4"/>
  <c r="Q68" i="4"/>
  <c r="R68" i="4"/>
  <c r="S68" i="4"/>
  <c r="G69" i="4"/>
  <c r="H69" i="4"/>
  <c r="I69" i="4"/>
  <c r="J69" i="4"/>
  <c r="K69" i="4"/>
  <c r="L69" i="4"/>
  <c r="M69" i="4"/>
  <c r="N69" i="4"/>
  <c r="O69" i="4"/>
  <c r="P69" i="4"/>
  <c r="Q69" i="4"/>
  <c r="R69" i="4"/>
  <c r="S69" i="4"/>
  <c r="G70" i="4"/>
  <c r="H70" i="4"/>
  <c r="I70" i="4"/>
  <c r="J70" i="4"/>
  <c r="K70" i="4"/>
  <c r="L70" i="4"/>
  <c r="M70" i="4"/>
  <c r="N70" i="4"/>
  <c r="O70" i="4"/>
  <c r="P70" i="4"/>
  <c r="Q70" i="4"/>
  <c r="R70" i="4"/>
  <c r="S70" i="4"/>
  <c r="G71" i="4"/>
  <c r="H71" i="4"/>
  <c r="I71" i="4"/>
  <c r="J71" i="4"/>
  <c r="K71" i="4"/>
  <c r="L71" i="4"/>
  <c r="M71" i="4"/>
  <c r="N71" i="4"/>
  <c r="O71" i="4"/>
  <c r="P71" i="4"/>
  <c r="Q71" i="4"/>
  <c r="R71" i="4"/>
  <c r="S71" i="4"/>
  <c r="G72" i="4"/>
  <c r="H72" i="4"/>
  <c r="I72" i="4"/>
  <c r="J72" i="4"/>
  <c r="K72" i="4"/>
  <c r="L72" i="4"/>
  <c r="M72" i="4"/>
  <c r="N72" i="4"/>
  <c r="O72" i="4"/>
  <c r="P72" i="4"/>
  <c r="Q72" i="4"/>
  <c r="R72" i="4"/>
  <c r="S72" i="4"/>
  <c r="G73" i="4"/>
  <c r="H73" i="4"/>
  <c r="I73" i="4"/>
  <c r="J73" i="4"/>
  <c r="K73" i="4"/>
  <c r="L73" i="4"/>
  <c r="M73" i="4"/>
  <c r="N73" i="4"/>
  <c r="O73" i="4"/>
  <c r="P73" i="4"/>
  <c r="Q73" i="4"/>
  <c r="R73" i="4"/>
  <c r="S73" i="4"/>
  <c r="G74" i="4"/>
  <c r="H74" i="4"/>
  <c r="I74" i="4"/>
  <c r="J74" i="4"/>
  <c r="K74" i="4"/>
  <c r="L74" i="4"/>
  <c r="M74" i="4"/>
  <c r="N74" i="4"/>
  <c r="O74" i="4"/>
  <c r="P74" i="4"/>
  <c r="Q74" i="4"/>
  <c r="R74" i="4"/>
  <c r="S74" i="4"/>
  <c r="G75" i="4"/>
  <c r="H75" i="4"/>
  <c r="I75" i="4"/>
  <c r="J75" i="4"/>
  <c r="K75" i="4"/>
  <c r="L75" i="4"/>
  <c r="M75" i="4"/>
  <c r="N75" i="4"/>
  <c r="O75" i="4"/>
  <c r="P75" i="4"/>
  <c r="Q75" i="4"/>
  <c r="R75" i="4"/>
  <c r="S75" i="4"/>
  <c r="G76" i="4"/>
  <c r="H76" i="4"/>
  <c r="I76" i="4"/>
  <c r="J76" i="4"/>
  <c r="K76" i="4"/>
  <c r="L76" i="4"/>
  <c r="M76" i="4"/>
  <c r="N76" i="4"/>
  <c r="O76" i="4"/>
  <c r="P76" i="4"/>
  <c r="Q76" i="4"/>
  <c r="R76" i="4"/>
  <c r="S76" i="4"/>
  <c r="G77" i="4"/>
  <c r="H77" i="4"/>
  <c r="I77" i="4"/>
  <c r="J77" i="4"/>
  <c r="K77" i="4"/>
  <c r="L77" i="4"/>
  <c r="M77" i="4"/>
  <c r="N77" i="4"/>
  <c r="O77" i="4"/>
  <c r="P77" i="4"/>
  <c r="Q77" i="4"/>
  <c r="R77" i="4"/>
  <c r="S77" i="4"/>
  <c r="G78" i="4"/>
  <c r="H78" i="4"/>
  <c r="I78" i="4"/>
  <c r="J78" i="4"/>
  <c r="K78" i="4"/>
  <c r="L78" i="4"/>
  <c r="M78" i="4"/>
  <c r="N78" i="4"/>
  <c r="O78" i="4"/>
  <c r="P78" i="4"/>
  <c r="Q78" i="4"/>
  <c r="R78" i="4"/>
  <c r="S78" i="4"/>
  <c r="G79" i="4"/>
  <c r="H79" i="4"/>
  <c r="I79" i="4"/>
  <c r="J79" i="4"/>
  <c r="K79" i="4"/>
  <c r="L79" i="4"/>
  <c r="M79" i="4"/>
  <c r="N79" i="4"/>
  <c r="O79" i="4"/>
  <c r="P79" i="4"/>
  <c r="Q79" i="4"/>
  <c r="R79" i="4"/>
  <c r="S79" i="4"/>
  <c r="G80" i="4"/>
  <c r="H80" i="4"/>
  <c r="I80" i="4"/>
  <c r="J80" i="4"/>
  <c r="K80" i="4"/>
  <c r="L80" i="4"/>
  <c r="M80" i="4"/>
  <c r="N80" i="4"/>
  <c r="O80" i="4"/>
  <c r="P80" i="4"/>
  <c r="Q80" i="4"/>
  <c r="R80" i="4"/>
  <c r="S80" i="4"/>
  <c r="G81" i="4"/>
  <c r="H81" i="4"/>
  <c r="I81" i="4"/>
  <c r="J81" i="4"/>
  <c r="K81" i="4"/>
  <c r="L81" i="4"/>
  <c r="M81" i="4"/>
  <c r="N81" i="4"/>
  <c r="O81" i="4"/>
  <c r="P81" i="4"/>
  <c r="Q81" i="4"/>
  <c r="R81" i="4"/>
  <c r="S81" i="4"/>
  <c r="G82" i="4"/>
  <c r="H82" i="4"/>
  <c r="I82" i="4"/>
  <c r="J82" i="4"/>
  <c r="K82" i="4"/>
  <c r="L82" i="4"/>
  <c r="M82" i="4"/>
  <c r="N82" i="4"/>
  <c r="O82" i="4"/>
  <c r="P82" i="4"/>
  <c r="Q82" i="4"/>
  <c r="R82" i="4"/>
  <c r="S82" i="4"/>
  <c r="G83" i="4"/>
  <c r="H83" i="4"/>
  <c r="I83" i="4"/>
  <c r="J83" i="4"/>
  <c r="K83" i="4"/>
  <c r="L83" i="4"/>
  <c r="M83" i="4"/>
  <c r="N83" i="4"/>
  <c r="O83" i="4"/>
  <c r="P83" i="4"/>
  <c r="Q83" i="4"/>
  <c r="R83" i="4"/>
  <c r="S83" i="4"/>
  <c r="G84" i="4"/>
  <c r="H84" i="4"/>
  <c r="I84" i="4"/>
  <c r="J84" i="4"/>
  <c r="K84" i="4"/>
  <c r="L84" i="4"/>
  <c r="M84" i="4"/>
  <c r="N84" i="4"/>
  <c r="O84" i="4"/>
  <c r="P84" i="4"/>
  <c r="Q84" i="4"/>
  <c r="R84" i="4"/>
  <c r="S84" i="4"/>
  <c r="G85" i="4"/>
  <c r="H85" i="4"/>
  <c r="I85" i="4"/>
  <c r="J85" i="4"/>
  <c r="K85" i="4"/>
  <c r="L85" i="4"/>
  <c r="M85" i="4"/>
  <c r="N85" i="4"/>
  <c r="O85" i="4"/>
  <c r="P85" i="4"/>
  <c r="Q85" i="4"/>
  <c r="R85" i="4"/>
  <c r="S85" i="4"/>
  <c r="G86" i="4"/>
  <c r="H86" i="4"/>
  <c r="I86" i="4"/>
  <c r="J86" i="4"/>
  <c r="K86" i="4"/>
  <c r="L86" i="4"/>
  <c r="M86" i="4"/>
  <c r="N86" i="4"/>
  <c r="O86" i="4"/>
  <c r="P86" i="4"/>
  <c r="Q86" i="4"/>
  <c r="R86" i="4"/>
  <c r="S86" i="4"/>
  <c r="G87" i="4"/>
  <c r="H87" i="4"/>
  <c r="I87" i="4"/>
  <c r="J87" i="4"/>
  <c r="K87" i="4"/>
  <c r="L87" i="4"/>
  <c r="M87" i="4"/>
  <c r="N87" i="4"/>
  <c r="O87" i="4"/>
  <c r="P87" i="4"/>
  <c r="Q87" i="4"/>
  <c r="R87" i="4"/>
  <c r="S87" i="4"/>
  <c r="G88" i="4"/>
  <c r="H88" i="4"/>
  <c r="I88" i="4"/>
  <c r="J88" i="4"/>
  <c r="K88" i="4"/>
  <c r="L88" i="4"/>
  <c r="M88" i="4"/>
  <c r="N88" i="4"/>
  <c r="O88" i="4"/>
  <c r="P88" i="4"/>
  <c r="Q88" i="4"/>
  <c r="R88" i="4"/>
  <c r="S88" i="4"/>
  <c r="G89" i="4"/>
  <c r="H89" i="4"/>
  <c r="I89" i="4"/>
  <c r="J89" i="4"/>
  <c r="K89" i="4"/>
  <c r="L89" i="4"/>
  <c r="M89" i="4"/>
  <c r="N89" i="4"/>
  <c r="O89" i="4"/>
  <c r="P89" i="4"/>
  <c r="Q89" i="4"/>
  <c r="R89" i="4"/>
  <c r="S89" i="4"/>
  <c r="G90" i="4"/>
  <c r="H90" i="4"/>
  <c r="I90" i="4"/>
  <c r="J90" i="4"/>
  <c r="K90" i="4"/>
  <c r="L90" i="4"/>
  <c r="M90" i="4"/>
  <c r="N90" i="4"/>
  <c r="O90" i="4"/>
  <c r="P90" i="4"/>
  <c r="Q90" i="4"/>
  <c r="R90" i="4"/>
  <c r="S90" i="4"/>
  <c r="G91" i="4"/>
  <c r="H91" i="4"/>
  <c r="I91" i="4"/>
  <c r="J91" i="4"/>
  <c r="K91" i="4"/>
  <c r="L91" i="4"/>
  <c r="M91" i="4"/>
  <c r="N91" i="4"/>
  <c r="O91" i="4"/>
  <c r="P91" i="4"/>
  <c r="Q91" i="4"/>
  <c r="R91" i="4"/>
  <c r="S91" i="4"/>
  <c r="G92" i="4"/>
  <c r="H92" i="4"/>
  <c r="I92" i="4"/>
  <c r="J92" i="4"/>
  <c r="K92" i="4"/>
  <c r="L92" i="4"/>
  <c r="M92" i="4"/>
  <c r="N92" i="4"/>
  <c r="O92" i="4"/>
  <c r="P92" i="4"/>
  <c r="Q92" i="4"/>
  <c r="R92" i="4"/>
  <c r="S92" i="4"/>
  <c r="G93" i="4"/>
  <c r="H93" i="4"/>
  <c r="I93" i="4"/>
  <c r="J93" i="4"/>
  <c r="K93" i="4"/>
  <c r="L93" i="4"/>
  <c r="M93" i="4"/>
  <c r="N93" i="4"/>
  <c r="O93" i="4"/>
  <c r="P93" i="4"/>
  <c r="Q93" i="4"/>
  <c r="R93" i="4"/>
  <c r="S93" i="4"/>
  <c r="G94" i="4"/>
  <c r="H94" i="4"/>
  <c r="I94" i="4"/>
  <c r="J94" i="4"/>
  <c r="K94" i="4"/>
  <c r="L94" i="4"/>
  <c r="M94" i="4"/>
  <c r="N94" i="4"/>
  <c r="O94" i="4"/>
  <c r="P94" i="4"/>
  <c r="Q94" i="4"/>
  <c r="R94" i="4"/>
  <c r="S94" i="4"/>
  <c r="G95" i="4"/>
  <c r="H95" i="4"/>
  <c r="I95" i="4"/>
  <c r="J95" i="4"/>
  <c r="K95" i="4"/>
  <c r="L95" i="4"/>
  <c r="M95" i="4"/>
  <c r="N95" i="4"/>
  <c r="O95" i="4"/>
  <c r="P95" i="4"/>
  <c r="Q95" i="4"/>
  <c r="R95" i="4"/>
  <c r="S95" i="4"/>
  <c r="G96" i="4"/>
  <c r="H96" i="4"/>
  <c r="I96" i="4"/>
  <c r="J96" i="4"/>
  <c r="K96" i="4"/>
  <c r="L96" i="4"/>
  <c r="M96" i="4"/>
  <c r="N96" i="4"/>
  <c r="O96" i="4"/>
  <c r="P96" i="4"/>
  <c r="Q96" i="4"/>
  <c r="R96" i="4"/>
  <c r="S96" i="4"/>
  <c r="G97" i="4"/>
  <c r="H97" i="4"/>
  <c r="I97" i="4"/>
  <c r="J97" i="4"/>
  <c r="K97" i="4"/>
  <c r="L97" i="4"/>
  <c r="M97" i="4"/>
  <c r="N97" i="4"/>
  <c r="O97" i="4"/>
  <c r="P97" i="4"/>
  <c r="Q97" i="4"/>
  <c r="R97" i="4"/>
  <c r="S97" i="4"/>
  <c r="G98" i="4"/>
  <c r="H98" i="4"/>
  <c r="I98" i="4"/>
  <c r="J98" i="4"/>
  <c r="K98" i="4"/>
  <c r="L98" i="4"/>
  <c r="M98" i="4"/>
  <c r="N98" i="4"/>
  <c r="O98" i="4"/>
  <c r="P98" i="4"/>
  <c r="Q98" i="4"/>
  <c r="R98" i="4"/>
  <c r="S98" i="4"/>
  <c r="G99" i="4"/>
  <c r="H99" i="4"/>
  <c r="I99" i="4"/>
  <c r="J99" i="4"/>
  <c r="K99" i="4"/>
  <c r="L99" i="4"/>
  <c r="M99" i="4"/>
  <c r="N99" i="4"/>
  <c r="O99" i="4"/>
  <c r="P99" i="4"/>
  <c r="Q99" i="4"/>
  <c r="R99" i="4"/>
  <c r="S99" i="4"/>
  <c r="G100" i="4"/>
  <c r="H100" i="4"/>
  <c r="I100" i="4"/>
  <c r="J100" i="4"/>
  <c r="K100" i="4"/>
  <c r="L100" i="4"/>
  <c r="M100" i="4"/>
  <c r="N100" i="4"/>
  <c r="O100" i="4"/>
  <c r="P100" i="4"/>
  <c r="Q100" i="4"/>
  <c r="R100" i="4"/>
  <c r="S100" i="4"/>
  <c r="G101" i="4"/>
  <c r="H101" i="4"/>
  <c r="I101" i="4"/>
  <c r="J101" i="4"/>
  <c r="K101" i="4"/>
  <c r="L101" i="4"/>
  <c r="M101" i="4"/>
  <c r="N101" i="4"/>
  <c r="O101" i="4"/>
  <c r="P101" i="4"/>
  <c r="Q101" i="4"/>
  <c r="R101" i="4"/>
  <c r="S101" i="4"/>
  <c r="G102" i="4"/>
  <c r="H102" i="4"/>
  <c r="I102" i="4"/>
  <c r="J102" i="4"/>
  <c r="K102" i="4"/>
  <c r="L102" i="4"/>
  <c r="M102" i="4"/>
  <c r="N102" i="4"/>
  <c r="O102" i="4"/>
  <c r="P102" i="4"/>
  <c r="Q102" i="4"/>
  <c r="R102" i="4"/>
  <c r="S102" i="4"/>
  <c r="G103" i="4"/>
  <c r="H103" i="4"/>
  <c r="I103" i="4"/>
  <c r="J103" i="4"/>
  <c r="K103" i="4"/>
  <c r="L103" i="4"/>
  <c r="M103" i="4"/>
  <c r="N103" i="4"/>
  <c r="O103" i="4"/>
  <c r="P103" i="4"/>
  <c r="Q103" i="4"/>
  <c r="R103" i="4"/>
  <c r="S103" i="4"/>
  <c r="G104" i="4"/>
  <c r="H104" i="4"/>
  <c r="I104" i="4"/>
  <c r="J104" i="4"/>
  <c r="K104" i="4"/>
  <c r="L104" i="4"/>
  <c r="M104" i="4"/>
  <c r="N104" i="4"/>
  <c r="O104" i="4"/>
  <c r="P104" i="4"/>
  <c r="Q104" i="4"/>
  <c r="R104" i="4"/>
  <c r="S104" i="4"/>
  <c r="G105" i="4"/>
  <c r="H105" i="4"/>
  <c r="I105" i="4"/>
  <c r="J105" i="4"/>
  <c r="K105" i="4"/>
  <c r="L105" i="4"/>
  <c r="M105" i="4"/>
  <c r="N105" i="4"/>
  <c r="O105" i="4"/>
  <c r="P105" i="4"/>
  <c r="Q105" i="4"/>
  <c r="R105" i="4"/>
  <c r="S105" i="4"/>
  <c r="G106" i="4"/>
  <c r="H106" i="4"/>
  <c r="I106" i="4"/>
  <c r="J106" i="4"/>
  <c r="K106" i="4"/>
  <c r="L106" i="4"/>
  <c r="M106" i="4"/>
  <c r="N106" i="4"/>
  <c r="O106" i="4"/>
  <c r="P106" i="4"/>
  <c r="Q106" i="4"/>
  <c r="R106" i="4"/>
  <c r="S106" i="4"/>
  <c r="G107" i="4"/>
  <c r="H107" i="4"/>
  <c r="I107" i="4"/>
  <c r="J107" i="4"/>
  <c r="K107" i="4"/>
  <c r="L107" i="4"/>
  <c r="M107" i="4"/>
  <c r="N107" i="4"/>
  <c r="O107" i="4"/>
  <c r="P107" i="4"/>
  <c r="Q107" i="4"/>
  <c r="R107" i="4"/>
  <c r="S107" i="4"/>
  <c r="G108" i="4"/>
  <c r="H108" i="4"/>
  <c r="I108" i="4"/>
  <c r="J108" i="4"/>
  <c r="K108" i="4"/>
  <c r="L108" i="4"/>
  <c r="M108" i="4"/>
  <c r="N108" i="4"/>
  <c r="O108" i="4"/>
  <c r="P108" i="4"/>
  <c r="Q108" i="4"/>
  <c r="R108" i="4"/>
  <c r="S108" i="4"/>
  <c r="G109" i="4"/>
  <c r="H109" i="4"/>
  <c r="I109" i="4"/>
  <c r="J109" i="4"/>
  <c r="K109" i="4"/>
  <c r="L109" i="4"/>
  <c r="M109" i="4"/>
  <c r="N109" i="4"/>
  <c r="O109" i="4"/>
  <c r="P109" i="4"/>
  <c r="Q109" i="4"/>
  <c r="R109" i="4"/>
  <c r="S109" i="4"/>
  <c r="G110" i="4"/>
  <c r="H110" i="4"/>
  <c r="I110" i="4"/>
  <c r="J110" i="4"/>
  <c r="K110" i="4"/>
  <c r="L110" i="4"/>
  <c r="M110" i="4"/>
  <c r="N110" i="4"/>
  <c r="O110" i="4"/>
  <c r="P110" i="4"/>
  <c r="Q110" i="4"/>
  <c r="R110" i="4"/>
  <c r="S110" i="4"/>
  <c r="G111" i="4"/>
  <c r="H111" i="4"/>
  <c r="I111" i="4"/>
  <c r="J111" i="4"/>
  <c r="K111" i="4"/>
  <c r="L111" i="4"/>
  <c r="M111" i="4"/>
  <c r="N111" i="4"/>
  <c r="O111" i="4"/>
  <c r="P111" i="4"/>
  <c r="Q111" i="4"/>
  <c r="R111" i="4"/>
  <c r="S111" i="4"/>
  <c r="G112" i="4"/>
  <c r="H112" i="4"/>
  <c r="I112" i="4"/>
  <c r="J112" i="4"/>
  <c r="K112" i="4"/>
  <c r="L112" i="4"/>
  <c r="M112" i="4"/>
  <c r="N112" i="4"/>
  <c r="O112" i="4"/>
  <c r="P112" i="4"/>
  <c r="Q112" i="4"/>
  <c r="R112" i="4"/>
  <c r="S112" i="4"/>
  <c r="G113" i="4"/>
  <c r="H113" i="4"/>
  <c r="I113" i="4"/>
  <c r="J113" i="4"/>
  <c r="K113" i="4"/>
  <c r="L113" i="4"/>
  <c r="M113" i="4"/>
  <c r="N113" i="4"/>
  <c r="O113" i="4"/>
  <c r="P113" i="4"/>
  <c r="Q113" i="4"/>
  <c r="R113" i="4"/>
  <c r="S113" i="4"/>
  <c r="G114" i="4"/>
  <c r="H114" i="4"/>
  <c r="I114" i="4"/>
  <c r="J114" i="4"/>
  <c r="K114" i="4"/>
  <c r="L114" i="4"/>
  <c r="M114" i="4"/>
  <c r="N114" i="4"/>
  <c r="O114" i="4"/>
  <c r="P114" i="4"/>
  <c r="Q114" i="4"/>
  <c r="R114" i="4"/>
  <c r="S114" i="4"/>
  <c r="G115" i="4"/>
  <c r="H115" i="4"/>
  <c r="I115" i="4"/>
  <c r="J115" i="4"/>
  <c r="K115" i="4"/>
  <c r="L115" i="4"/>
  <c r="M115" i="4"/>
  <c r="N115" i="4"/>
  <c r="O115" i="4"/>
  <c r="P115" i="4"/>
  <c r="Q115" i="4"/>
  <c r="R115" i="4"/>
  <c r="S115" i="4"/>
  <c r="G116" i="4"/>
  <c r="H116" i="4"/>
  <c r="I116" i="4"/>
  <c r="J116" i="4"/>
  <c r="K116" i="4"/>
  <c r="L116" i="4"/>
  <c r="M116" i="4"/>
  <c r="N116" i="4"/>
  <c r="O116" i="4"/>
  <c r="P116" i="4"/>
  <c r="Q116" i="4"/>
  <c r="R116" i="4"/>
  <c r="S116" i="4"/>
  <c r="G117" i="4"/>
  <c r="H117" i="4"/>
  <c r="I117" i="4"/>
  <c r="J117" i="4"/>
  <c r="K117" i="4"/>
  <c r="L117" i="4"/>
  <c r="M117" i="4"/>
  <c r="N117" i="4"/>
  <c r="O117" i="4"/>
  <c r="P117" i="4"/>
  <c r="Q117" i="4"/>
  <c r="R117" i="4"/>
  <c r="S117" i="4"/>
  <c r="G118" i="4"/>
  <c r="H118" i="4"/>
  <c r="I118" i="4"/>
  <c r="J118" i="4"/>
  <c r="K118" i="4"/>
  <c r="L118" i="4"/>
  <c r="M118" i="4"/>
  <c r="N118" i="4"/>
  <c r="O118" i="4"/>
  <c r="P118" i="4"/>
  <c r="Q118" i="4"/>
  <c r="R118" i="4"/>
  <c r="S118" i="4"/>
  <c r="G119" i="4"/>
  <c r="H119" i="4"/>
  <c r="I119" i="4"/>
  <c r="J119" i="4"/>
  <c r="K119" i="4"/>
  <c r="L119" i="4"/>
  <c r="M119" i="4"/>
  <c r="N119" i="4"/>
  <c r="O119" i="4"/>
  <c r="P119" i="4"/>
  <c r="Q119" i="4"/>
  <c r="R119" i="4"/>
  <c r="S119" i="4"/>
  <c r="G120" i="4"/>
  <c r="H120" i="4"/>
  <c r="I120" i="4"/>
  <c r="J120" i="4"/>
  <c r="K120" i="4"/>
  <c r="L120" i="4"/>
  <c r="M120" i="4"/>
  <c r="N120" i="4"/>
  <c r="O120" i="4"/>
  <c r="P120" i="4"/>
  <c r="Q120" i="4"/>
  <c r="R120" i="4"/>
  <c r="S120" i="4"/>
  <c r="G121" i="4"/>
  <c r="H121" i="4"/>
  <c r="I121" i="4"/>
  <c r="J121" i="4"/>
  <c r="K121" i="4"/>
  <c r="L121" i="4"/>
  <c r="M121" i="4"/>
  <c r="N121" i="4"/>
  <c r="O121" i="4"/>
  <c r="P121" i="4"/>
  <c r="Q121" i="4"/>
  <c r="R121" i="4"/>
  <c r="S121" i="4"/>
  <c r="G122" i="4"/>
  <c r="H122" i="4"/>
  <c r="I122" i="4"/>
  <c r="J122" i="4"/>
  <c r="K122" i="4"/>
  <c r="L122" i="4"/>
  <c r="M122" i="4"/>
  <c r="N122" i="4"/>
  <c r="O122" i="4"/>
  <c r="P122" i="4"/>
  <c r="Q122" i="4"/>
  <c r="R122" i="4"/>
  <c r="S122" i="4"/>
  <c r="G123" i="4"/>
  <c r="H123" i="4"/>
  <c r="I123" i="4"/>
  <c r="J123" i="4"/>
  <c r="K123" i="4"/>
  <c r="L123" i="4"/>
  <c r="M123" i="4"/>
  <c r="N123" i="4"/>
  <c r="O123" i="4"/>
  <c r="P123" i="4"/>
  <c r="Q123" i="4"/>
  <c r="R123" i="4"/>
  <c r="S123" i="4"/>
  <c r="G124" i="4"/>
  <c r="H124" i="4"/>
  <c r="I124" i="4"/>
  <c r="J124" i="4"/>
  <c r="K124" i="4"/>
  <c r="L124" i="4"/>
  <c r="M124" i="4"/>
  <c r="N124" i="4"/>
  <c r="O124" i="4"/>
  <c r="P124" i="4"/>
  <c r="Q124" i="4"/>
  <c r="R124" i="4"/>
  <c r="S124" i="4"/>
  <c r="G125" i="4"/>
  <c r="H125" i="4"/>
  <c r="I125" i="4"/>
  <c r="J125" i="4"/>
  <c r="K125" i="4"/>
  <c r="L125" i="4"/>
  <c r="M125" i="4"/>
  <c r="N125" i="4"/>
  <c r="O125" i="4"/>
  <c r="P125" i="4"/>
  <c r="Q125" i="4"/>
  <c r="R125" i="4"/>
  <c r="S125" i="4"/>
  <c r="G126" i="4"/>
  <c r="H126" i="4"/>
  <c r="I126" i="4"/>
  <c r="J126" i="4"/>
  <c r="K126" i="4"/>
  <c r="L126" i="4"/>
  <c r="M126" i="4"/>
  <c r="N126" i="4"/>
  <c r="O126" i="4"/>
  <c r="P126" i="4"/>
  <c r="Q126" i="4"/>
  <c r="R126" i="4"/>
  <c r="S126" i="4"/>
  <c r="G127" i="4"/>
  <c r="H127" i="4"/>
  <c r="I127" i="4"/>
  <c r="J127" i="4"/>
  <c r="K127" i="4"/>
  <c r="L127" i="4"/>
  <c r="M127" i="4"/>
  <c r="N127" i="4"/>
  <c r="O127" i="4"/>
  <c r="P127" i="4"/>
  <c r="Q127" i="4"/>
  <c r="R127" i="4"/>
  <c r="S127" i="4"/>
  <c r="G128" i="4"/>
  <c r="H128" i="4"/>
  <c r="I128" i="4"/>
  <c r="J128" i="4"/>
  <c r="K128" i="4"/>
  <c r="L128" i="4"/>
  <c r="M128" i="4"/>
  <c r="N128" i="4"/>
  <c r="O128" i="4"/>
  <c r="P128" i="4"/>
  <c r="Q128" i="4"/>
  <c r="R128" i="4"/>
  <c r="S128" i="4"/>
  <c r="G129" i="4"/>
  <c r="H129" i="4"/>
  <c r="I129" i="4"/>
  <c r="J129" i="4"/>
  <c r="K129" i="4"/>
  <c r="L129" i="4"/>
  <c r="M129" i="4"/>
  <c r="N129" i="4"/>
  <c r="O129" i="4"/>
  <c r="P129" i="4"/>
  <c r="Q129" i="4"/>
  <c r="R129" i="4"/>
  <c r="S129" i="4"/>
  <c r="G130" i="4"/>
  <c r="H130" i="4"/>
  <c r="I130" i="4"/>
  <c r="J130" i="4"/>
  <c r="K130" i="4"/>
  <c r="L130" i="4"/>
  <c r="M130" i="4"/>
  <c r="N130" i="4"/>
  <c r="O130" i="4"/>
  <c r="P130" i="4"/>
  <c r="Q130" i="4"/>
  <c r="R130" i="4"/>
  <c r="S130" i="4"/>
  <c r="G131" i="4"/>
  <c r="H131" i="4"/>
  <c r="I131" i="4"/>
  <c r="J131" i="4"/>
  <c r="K131" i="4"/>
  <c r="L131" i="4"/>
  <c r="M131" i="4"/>
  <c r="N131" i="4"/>
  <c r="O131" i="4"/>
  <c r="P131" i="4"/>
  <c r="Q131" i="4"/>
  <c r="R131" i="4"/>
  <c r="S131" i="4"/>
  <c r="G132" i="4"/>
  <c r="H132" i="4"/>
  <c r="I132" i="4"/>
  <c r="J132" i="4"/>
  <c r="K132" i="4"/>
  <c r="L132" i="4"/>
  <c r="M132" i="4"/>
  <c r="N132" i="4"/>
  <c r="O132" i="4"/>
  <c r="P132" i="4"/>
  <c r="Q132" i="4"/>
  <c r="R132" i="4"/>
  <c r="S132" i="4"/>
  <c r="G133" i="4"/>
  <c r="H133" i="4"/>
  <c r="I133" i="4"/>
  <c r="J133" i="4"/>
  <c r="K133" i="4"/>
  <c r="L133" i="4"/>
  <c r="M133" i="4"/>
  <c r="N133" i="4"/>
  <c r="O133" i="4"/>
  <c r="P133" i="4"/>
  <c r="Q133" i="4"/>
  <c r="R133" i="4"/>
  <c r="S133" i="4"/>
  <c r="G134" i="4"/>
  <c r="H134" i="4"/>
  <c r="I134" i="4"/>
  <c r="J134" i="4"/>
  <c r="K134" i="4"/>
  <c r="L134" i="4"/>
  <c r="M134" i="4"/>
  <c r="N134" i="4"/>
  <c r="O134" i="4"/>
  <c r="P134" i="4"/>
  <c r="Q134" i="4"/>
  <c r="R134" i="4"/>
  <c r="S134" i="4"/>
  <c r="G135" i="4"/>
  <c r="H135" i="4"/>
  <c r="I135" i="4"/>
  <c r="J135" i="4"/>
  <c r="K135" i="4"/>
  <c r="L135" i="4"/>
  <c r="M135" i="4"/>
  <c r="N135" i="4"/>
  <c r="O135" i="4"/>
  <c r="P135" i="4"/>
  <c r="Q135" i="4"/>
  <c r="R135" i="4"/>
  <c r="S135" i="4"/>
  <c r="G136" i="4"/>
  <c r="H136" i="4"/>
  <c r="I136" i="4"/>
  <c r="J136" i="4"/>
  <c r="K136" i="4"/>
  <c r="L136" i="4"/>
  <c r="M136" i="4"/>
  <c r="N136" i="4"/>
  <c r="O136" i="4"/>
  <c r="P136" i="4"/>
  <c r="Q136" i="4"/>
  <c r="R136" i="4"/>
  <c r="S136" i="4"/>
  <c r="G137" i="4"/>
  <c r="H137" i="4"/>
  <c r="I137" i="4"/>
  <c r="J137" i="4"/>
  <c r="K137" i="4"/>
  <c r="L137" i="4"/>
  <c r="M137" i="4"/>
  <c r="N137" i="4"/>
  <c r="O137" i="4"/>
  <c r="P137" i="4"/>
  <c r="Q137" i="4"/>
  <c r="R137" i="4"/>
  <c r="S137" i="4"/>
  <c r="G138" i="4"/>
  <c r="H138" i="4"/>
  <c r="I138" i="4"/>
  <c r="J138" i="4"/>
  <c r="K138" i="4"/>
  <c r="L138" i="4"/>
  <c r="M138" i="4"/>
  <c r="N138" i="4"/>
  <c r="O138" i="4"/>
  <c r="P138" i="4"/>
  <c r="Q138" i="4"/>
  <c r="R138" i="4"/>
  <c r="S138" i="4"/>
  <c r="G139" i="4"/>
  <c r="H139" i="4"/>
  <c r="I139" i="4"/>
  <c r="J139" i="4"/>
  <c r="K139" i="4"/>
  <c r="L139" i="4"/>
  <c r="M139" i="4"/>
  <c r="N139" i="4"/>
  <c r="O139" i="4"/>
  <c r="P139" i="4"/>
  <c r="Q139" i="4"/>
  <c r="R139" i="4"/>
  <c r="S139" i="4"/>
  <c r="G140" i="4"/>
  <c r="H140" i="4"/>
  <c r="I140" i="4"/>
  <c r="J140" i="4"/>
  <c r="K140" i="4"/>
  <c r="L140" i="4"/>
  <c r="M140" i="4"/>
  <c r="N140" i="4"/>
  <c r="O140" i="4"/>
  <c r="P140" i="4"/>
  <c r="Q140" i="4"/>
  <c r="R140" i="4"/>
  <c r="S140" i="4"/>
  <c r="G141" i="4"/>
  <c r="H141" i="4"/>
  <c r="I141" i="4"/>
  <c r="J141" i="4"/>
  <c r="K141" i="4"/>
  <c r="L141" i="4"/>
  <c r="M141" i="4"/>
  <c r="N141" i="4"/>
  <c r="O141" i="4"/>
  <c r="P141" i="4"/>
  <c r="Q141" i="4"/>
  <c r="R141" i="4"/>
  <c r="S141" i="4"/>
  <c r="G142" i="4"/>
  <c r="H142" i="4"/>
  <c r="I142" i="4"/>
  <c r="J142" i="4"/>
  <c r="K142" i="4"/>
  <c r="L142" i="4"/>
  <c r="M142" i="4"/>
  <c r="N142" i="4"/>
  <c r="O142" i="4"/>
  <c r="P142" i="4"/>
  <c r="Q142" i="4"/>
  <c r="R142" i="4"/>
  <c r="S142" i="4"/>
  <c r="G143" i="4"/>
  <c r="H143" i="4"/>
  <c r="I143" i="4"/>
  <c r="J143" i="4"/>
  <c r="K143" i="4"/>
  <c r="L143" i="4"/>
  <c r="M143" i="4"/>
  <c r="N143" i="4"/>
  <c r="O143" i="4"/>
  <c r="P143" i="4"/>
  <c r="Q143" i="4"/>
  <c r="R143" i="4"/>
  <c r="S143" i="4"/>
  <c r="G144" i="4"/>
  <c r="H144" i="4"/>
  <c r="I144" i="4"/>
  <c r="J144" i="4"/>
  <c r="K144" i="4"/>
  <c r="L144" i="4"/>
  <c r="M144" i="4"/>
  <c r="N144" i="4"/>
  <c r="O144" i="4"/>
  <c r="P144" i="4"/>
  <c r="Q144" i="4"/>
  <c r="R144" i="4"/>
  <c r="S144" i="4"/>
  <c r="G145" i="4"/>
  <c r="H145" i="4"/>
  <c r="I145" i="4"/>
  <c r="J145" i="4"/>
  <c r="K145" i="4"/>
  <c r="L145" i="4"/>
  <c r="M145" i="4"/>
  <c r="N145" i="4"/>
  <c r="O145" i="4"/>
  <c r="P145" i="4"/>
  <c r="Q145" i="4"/>
  <c r="R145" i="4"/>
  <c r="S145" i="4"/>
  <c r="G146" i="4"/>
  <c r="H146" i="4"/>
  <c r="I146" i="4"/>
  <c r="J146" i="4"/>
  <c r="K146" i="4"/>
  <c r="L146" i="4"/>
  <c r="M146" i="4"/>
  <c r="N146" i="4"/>
  <c r="O146" i="4"/>
  <c r="P146" i="4"/>
  <c r="Q146" i="4"/>
  <c r="R146" i="4"/>
  <c r="S146" i="4"/>
  <c r="G147" i="4"/>
  <c r="H147" i="4"/>
  <c r="I147" i="4"/>
  <c r="J147" i="4"/>
  <c r="K147" i="4"/>
  <c r="L147" i="4"/>
  <c r="M147" i="4"/>
  <c r="N147" i="4"/>
  <c r="O147" i="4"/>
  <c r="P147" i="4"/>
  <c r="Q147" i="4"/>
  <c r="R147" i="4"/>
  <c r="S147" i="4"/>
  <c r="G148" i="4"/>
  <c r="H148" i="4"/>
  <c r="I148" i="4"/>
  <c r="J148" i="4"/>
  <c r="K148" i="4"/>
  <c r="L148" i="4"/>
  <c r="M148" i="4"/>
  <c r="N148" i="4"/>
  <c r="O148" i="4"/>
  <c r="P148" i="4"/>
  <c r="Q148" i="4"/>
  <c r="R148" i="4"/>
  <c r="S148" i="4"/>
  <c r="G149" i="4"/>
  <c r="H149" i="4"/>
  <c r="I149" i="4"/>
  <c r="J149" i="4"/>
  <c r="K149" i="4"/>
  <c r="L149" i="4"/>
  <c r="M149" i="4"/>
  <c r="N149" i="4"/>
  <c r="O149" i="4"/>
  <c r="P149" i="4"/>
  <c r="Q149" i="4"/>
  <c r="R149" i="4"/>
  <c r="S149" i="4"/>
  <c r="G150" i="4"/>
  <c r="H150" i="4"/>
  <c r="I150" i="4"/>
  <c r="J150" i="4"/>
  <c r="K150" i="4"/>
  <c r="L150" i="4"/>
  <c r="M150" i="4"/>
  <c r="N150" i="4"/>
  <c r="O150" i="4"/>
  <c r="P150" i="4"/>
  <c r="Q150" i="4"/>
  <c r="R150" i="4"/>
  <c r="S150" i="4"/>
  <c r="G151" i="4"/>
  <c r="H151" i="4"/>
  <c r="I151" i="4"/>
  <c r="J151" i="4"/>
  <c r="K151" i="4"/>
  <c r="L151" i="4"/>
  <c r="M151" i="4"/>
  <c r="N151" i="4"/>
  <c r="O151" i="4"/>
  <c r="P151" i="4"/>
  <c r="Q151" i="4"/>
  <c r="R151" i="4"/>
  <c r="S151" i="4"/>
  <c r="G152" i="4"/>
  <c r="H152" i="4"/>
  <c r="I152" i="4"/>
  <c r="J152" i="4"/>
  <c r="K152" i="4"/>
  <c r="L152" i="4"/>
  <c r="M152" i="4"/>
  <c r="N152" i="4"/>
  <c r="O152" i="4"/>
  <c r="P152" i="4"/>
  <c r="Q152" i="4"/>
  <c r="R152" i="4"/>
  <c r="S152" i="4"/>
  <c r="G153" i="4"/>
  <c r="H153" i="4"/>
  <c r="I153" i="4"/>
  <c r="J153" i="4"/>
  <c r="K153" i="4"/>
  <c r="L153" i="4"/>
  <c r="M153" i="4"/>
  <c r="N153" i="4"/>
  <c r="O153" i="4"/>
  <c r="P153" i="4"/>
  <c r="Q153" i="4"/>
  <c r="R153" i="4"/>
  <c r="S153" i="4"/>
  <c r="G154" i="4"/>
  <c r="H154" i="4"/>
  <c r="I154" i="4"/>
  <c r="J154" i="4"/>
  <c r="K154" i="4"/>
  <c r="L154" i="4"/>
  <c r="M154" i="4"/>
  <c r="N154" i="4"/>
  <c r="O154" i="4"/>
  <c r="P154" i="4"/>
  <c r="Q154" i="4"/>
  <c r="R154" i="4"/>
  <c r="S154" i="4"/>
  <c r="G155" i="4"/>
  <c r="H155" i="4"/>
  <c r="I155" i="4"/>
  <c r="J155" i="4"/>
  <c r="K155" i="4"/>
  <c r="L155" i="4"/>
  <c r="M155" i="4"/>
  <c r="N155" i="4"/>
  <c r="O155" i="4"/>
  <c r="P155" i="4"/>
  <c r="Q155" i="4"/>
  <c r="R155" i="4"/>
  <c r="S155" i="4"/>
  <c r="G156" i="4"/>
  <c r="H156" i="4"/>
  <c r="I156" i="4"/>
  <c r="J156" i="4"/>
  <c r="K156" i="4"/>
  <c r="L156" i="4"/>
  <c r="M156" i="4"/>
  <c r="N156" i="4"/>
  <c r="O156" i="4"/>
  <c r="P156" i="4"/>
  <c r="Q156" i="4"/>
  <c r="R156" i="4"/>
  <c r="S156" i="4"/>
  <c r="G157" i="4"/>
  <c r="H157" i="4"/>
  <c r="I157" i="4"/>
  <c r="J157" i="4"/>
  <c r="K157" i="4"/>
  <c r="L157" i="4"/>
  <c r="M157" i="4"/>
  <c r="N157" i="4"/>
  <c r="O157" i="4"/>
  <c r="P157" i="4"/>
  <c r="Q157" i="4"/>
  <c r="R157" i="4"/>
  <c r="S157" i="4"/>
  <c r="G158" i="4"/>
  <c r="H158" i="4"/>
  <c r="I158" i="4"/>
  <c r="J158" i="4"/>
  <c r="K158" i="4"/>
  <c r="L158" i="4"/>
  <c r="M158" i="4"/>
  <c r="N158" i="4"/>
  <c r="O158" i="4"/>
  <c r="P158" i="4"/>
  <c r="Q158" i="4"/>
  <c r="R158" i="4"/>
  <c r="S158" i="4"/>
  <c r="G159" i="4"/>
  <c r="H159" i="4"/>
  <c r="I159" i="4"/>
  <c r="J159" i="4"/>
  <c r="K159" i="4"/>
  <c r="L159" i="4"/>
  <c r="M159" i="4"/>
  <c r="N159" i="4"/>
  <c r="O159" i="4"/>
  <c r="P159" i="4"/>
  <c r="Q159" i="4"/>
  <c r="R159" i="4"/>
  <c r="S159" i="4"/>
  <c r="G160" i="4"/>
  <c r="H160" i="4"/>
  <c r="I160" i="4"/>
  <c r="J160" i="4"/>
  <c r="K160" i="4"/>
  <c r="L160" i="4"/>
  <c r="M160" i="4"/>
  <c r="N160" i="4"/>
  <c r="O160" i="4"/>
  <c r="P160" i="4"/>
  <c r="Q160" i="4"/>
  <c r="R160" i="4"/>
  <c r="S160" i="4"/>
  <c r="G161" i="4"/>
  <c r="H161" i="4"/>
  <c r="I161" i="4"/>
  <c r="J161" i="4"/>
  <c r="K161" i="4"/>
  <c r="L161" i="4"/>
  <c r="M161" i="4"/>
  <c r="N161" i="4"/>
  <c r="O161" i="4"/>
  <c r="P161" i="4"/>
  <c r="Q161" i="4"/>
  <c r="R161" i="4"/>
  <c r="S161" i="4"/>
  <c r="G162" i="4"/>
  <c r="H162" i="4"/>
  <c r="I162" i="4"/>
  <c r="J162" i="4"/>
  <c r="K162" i="4"/>
  <c r="L162" i="4"/>
  <c r="M162" i="4"/>
  <c r="N162" i="4"/>
  <c r="O162" i="4"/>
  <c r="P162" i="4"/>
  <c r="Q162" i="4"/>
  <c r="R162" i="4"/>
  <c r="S162" i="4"/>
  <c r="G163" i="4"/>
  <c r="H163" i="4"/>
  <c r="I163" i="4"/>
  <c r="J163" i="4"/>
  <c r="K163" i="4"/>
  <c r="L163" i="4"/>
  <c r="M163" i="4"/>
  <c r="N163" i="4"/>
  <c r="O163" i="4"/>
  <c r="P163" i="4"/>
  <c r="Q163" i="4"/>
  <c r="R163" i="4"/>
  <c r="S163" i="4"/>
  <c r="G164" i="4"/>
  <c r="H164" i="4"/>
  <c r="I164" i="4"/>
  <c r="J164" i="4"/>
  <c r="K164" i="4"/>
  <c r="L164" i="4"/>
  <c r="M164" i="4"/>
  <c r="N164" i="4"/>
  <c r="O164" i="4"/>
  <c r="P164" i="4"/>
  <c r="Q164" i="4"/>
  <c r="R164" i="4"/>
  <c r="S164" i="4"/>
  <c r="G165" i="4"/>
  <c r="H165" i="4"/>
  <c r="I165" i="4"/>
  <c r="J165" i="4"/>
  <c r="K165" i="4"/>
  <c r="L165" i="4"/>
  <c r="M165" i="4"/>
  <c r="N165" i="4"/>
  <c r="O165" i="4"/>
  <c r="P165" i="4"/>
  <c r="Q165" i="4"/>
  <c r="R165" i="4"/>
  <c r="S165" i="4"/>
  <c r="G166" i="4"/>
  <c r="H166" i="4"/>
  <c r="I166" i="4"/>
  <c r="J166" i="4"/>
  <c r="K166" i="4"/>
  <c r="L166" i="4"/>
  <c r="M166" i="4"/>
  <c r="N166" i="4"/>
  <c r="O166" i="4"/>
  <c r="P166" i="4"/>
  <c r="Q166" i="4"/>
  <c r="R166" i="4"/>
  <c r="S166" i="4"/>
  <c r="G167" i="4"/>
  <c r="H167" i="4"/>
  <c r="I167" i="4"/>
  <c r="J167" i="4"/>
  <c r="K167" i="4"/>
  <c r="L167" i="4"/>
  <c r="M167" i="4"/>
  <c r="N167" i="4"/>
  <c r="O167" i="4"/>
  <c r="P167" i="4"/>
  <c r="Q167" i="4"/>
  <c r="R167" i="4"/>
  <c r="S167" i="4"/>
  <c r="G168" i="4"/>
  <c r="H168" i="4"/>
  <c r="I168" i="4"/>
  <c r="J168" i="4"/>
  <c r="K168" i="4"/>
  <c r="L168" i="4"/>
  <c r="M168" i="4"/>
  <c r="N168" i="4"/>
  <c r="O168" i="4"/>
  <c r="P168" i="4"/>
  <c r="Q168" i="4"/>
  <c r="R168" i="4"/>
  <c r="S168" i="4"/>
  <c r="G169" i="4"/>
  <c r="H169" i="4"/>
  <c r="I169" i="4"/>
  <c r="J169" i="4"/>
  <c r="K169" i="4"/>
  <c r="L169" i="4"/>
  <c r="M169" i="4"/>
  <c r="N169" i="4"/>
  <c r="O169" i="4"/>
  <c r="P169" i="4"/>
  <c r="Q169" i="4"/>
  <c r="R169" i="4"/>
  <c r="S169" i="4"/>
  <c r="G170" i="4"/>
  <c r="H170" i="4"/>
  <c r="I170" i="4"/>
  <c r="J170" i="4"/>
  <c r="K170" i="4"/>
  <c r="L170" i="4"/>
  <c r="M170" i="4"/>
  <c r="N170" i="4"/>
  <c r="O170" i="4"/>
  <c r="P170" i="4"/>
  <c r="Q170" i="4"/>
  <c r="R170" i="4"/>
  <c r="S170" i="4"/>
  <c r="G171" i="4"/>
  <c r="H171" i="4"/>
  <c r="I171" i="4"/>
  <c r="J171" i="4"/>
  <c r="K171" i="4"/>
  <c r="L171" i="4"/>
  <c r="M171" i="4"/>
  <c r="N171" i="4"/>
  <c r="O171" i="4"/>
  <c r="P171" i="4"/>
  <c r="Q171" i="4"/>
  <c r="R171" i="4"/>
  <c r="S171" i="4"/>
  <c r="G172" i="4"/>
  <c r="H172" i="4"/>
  <c r="I172" i="4"/>
  <c r="J172" i="4"/>
  <c r="K172" i="4"/>
  <c r="L172" i="4"/>
  <c r="M172" i="4"/>
  <c r="N172" i="4"/>
  <c r="O172" i="4"/>
  <c r="P172" i="4"/>
  <c r="Q172" i="4"/>
  <c r="R172" i="4"/>
  <c r="S172" i="4"/>
  <c r="G173" i="4"/>
  <c r="H173" i="4"/>
  <c r="I173" i="4"/>
  <c r="J173" i="4"/>
  <c r="K173" i="4"/>
  <c r="L173" i="4"/>
  <c r="M173" i="4"/>
  <c r="N173" i="4"/>
  <c r="O173" i="4"/>
  <c r="P173" i="4"/>
  <c r="Q173" i="4"/>
  <c r="R173" i="4"/>
  <c r="S173" i="4"/>
  <c r="G174" i="4"/>
  <c r="H174" i="4"/>
  <c r="I174" i="4"/>
  <c r="J174" i="4"/>
  <c r="K174" i="4"/>
  <c r="L174" i="4"/>
  <c r="M174" i="4"/>
  <c r="N174" i="4"/>
  <c r="O174" i="4"/>
  <c r="P174" i="4"/>
  <c r="Q174" i="4"/>
  <c r="R174" i="4"/>
  <c r="S174" i="4"/>
  <c r="G175" i="4"/>
  <c r="H175" i="4"/>
  <c r="I175" i="4"/>
  <c r="J175" i="4"/>
  <c r="K175" i="4"/>
  <c r="L175" i="4"/>
  <c r="M175" i="4"/>
  <c r="N175" i="4"/>
  <c r="O175" i="4"/>
  <c r="P175" i="4"/>
  <c r="Q175" i="4"/>
  <c r="R175" i="4"/>
  <c r="S175" i="4"/>
  <c r="G176" i="4"/>
  <c r="H176" i="4"/>
  <c r="I176" i="4"/>
  <c r="J176" i="4"/>
  <c r="K176" i="4"/>
  <c r="L176" i="4"/>
  <c r="M176" i="4"/>
  <c r="N176" i="4"/>
  <c r="O176" i="4"/>
  <c r="P176" i="4"/>
  <c r="Q176" i="4"/>
  <c r="R176" i="4"/>
  <c r="S176" i="4"/>
  <c r="G177" i="4"/>
  <c r="H177" i="4"/>
  <c r="I177" i="4"/>
  <c r="J177" i="4"/>
  <c r="K177" i="4"/>
  <c r="L177" i="4"/>
  <c r="M177" i="4"/>
  <c r="N177" i="4"/>
  <c r="O177" i="4"/>
  <c r="P177" i="4"/>
  <c r="Q177" i="4"/>
  <c r="R177" i="4"/>
  <c r="S177" i="4"/>
  <c r="G178" i="4"/>
  <c r="H178" i="4"/>
  <c r="I178" i="4"/>
  <c r="J178" i="4"/>
  <c r="K178" i="4"/>
  <c r="L178" i="4"/>
  <c r="M178" i="4"/>
  <c r="N178" i="4"/>
  <c r="O178" i="4"/>
  <c r="P178" i="4"/>
  <c r="Q178" i="4"/>
  <c r="R178" i="4"/>
  <c r="S178" i="4"/>
  <c r="G179" i="4"/>
  <c r="H179" i="4"/>
  <c r="I179" i="4"/>
  <c r="J179" i="4"/>
  <c r="K179" i="4"/>
  <c r="L179" i="4"/>
  <c r="M179" i="4"/>
  <c r="N179" i="4"/>
  <c r="O179" i="4"/>
  <c r="P179" i="4"/>
  <c r="Q179" i="4"/>
  <c r="R179" i="4"/>
  <c r="S179" i="4"/>
  <c r="G180" i="4"/>
  <c r="H180" i="4"/>
  <c r="I180" i="4"/>
  <c r="J180" i="4"/>
  <c r="K180" i="4"/>
  <c r="L180" i="4"/>
  <c r="M180" i="4"/>
  <c r="N180" i="4"/>
  <c r="O180" i="4"/>
  <c r="P180" i="4"/>
  <c r="Q180" i="4"/>
  <c r="R180" i="4"/>
  <c r="S180" i="4"/>
  <c r="G181" i="4"/>
  <c r="H181" i="4"/>
  <c r="I181" i="4"/>
  <c r="J181" i="4"/>
  <c r="K181" i="4"/>
  <c r="L181" i="4"/>
  <c r="M181" i="4"/>
  <c r="N181" i="4"/>
  <c r="O181" i="4"/>
  <c r="P181" i="4"/>
  <c r="Q181" i="4"/>
  <c r="R181" i="4"/>
  <c r="S181" i="4"/>
  <c r="G182" i="4"/>
  <c r="H182" i="4"/>
  <c r="I182" i="4"/>
  <c r="J182" i="4"/>
  <c r="K182" i="4"/>
  <c r="L182" i="4"/>
  <c r="M182" i="4"/>
  <c r="N182" i="4"/>
  <c r="O182" i="4"/>
  <c r="P182" i="4"/>
  <c r="Q182" i="4"/>
  <c r="R182" i="4"/>
  <c r="S182" i="4"/>
  <c r="G183" i="4"/>
  <c r="H183" i="4"/>
  <c r="I183" i="4"/>
  <c r="J183" i="4"/>
  <c r="K183" i="4"/>
  <c r="L183" i="4"/>
  <c r="M183" i="4"/>
  <c r="N183" i="4"/>
  <c r="O183" i="4"/>
  <c r="P183" i="4"/>
  <c r="Q183" i="4"/>
  <c r="R183" i="4"/>
  <c r="S183" i="4"/>
  <c r="G184" i="4"/>
  <c r="H184" i="4"/>
  <c r="I184" i="4"/>
  <c r="J184" i="4"/>
  <c r="K184" i="4"/>
  <c r="L184" i="4"/>
  <c r="M184" i="4"/>
  <c r="N184" i="4"/>
  <c r="O184" i="4"/>
  <c r="P184" i="4"/>
  <c r="Q184" i="4"/>
  <c r="R184" i="4"/>
  <c r="S184" i="4"/>
  <c r="G185" i="4"/>
  <c r="H185" i="4"/>
  <c r="I185" i="4"/>
  <c r="J185" i="4"/>
  <c r="K185" i="4"/>
  <c r="L185" i="4"/>
  <c r="M185" i="4"/>
  <c r="N185" i="4"/>
  <c r="O185" i="4"/>
  <c r="P185" i="4"/>
  <c r="Q185" i="4"/>
  <c r="R185" i="4"/>
  <c r="S185" i="4"/>
  <c r="G186" i="4"/>
  <c r="H186" i="4"/>
  <c r="I186" i="4"/>
  <c r="J186" i="4"/>
  <c r="K186" i="4"/>
  <c r="L186" i="4"/>
  <c r="M186" i="4"/>
  <c r="N186" i="4"/>
  <c r="O186" i="4"/>
  <c r="P186" i="4"/>
  <c r="Q186" i="4"/>
  <c r="R186" i="4"/>
  <c r="S186" i="4"/>
  <c r="G187" i="4"/>
  <c r="H187" i="4"/>
  <c r="I187" i="4"/>
  <c r="J187" i="4"/>
  <c r="K187" i="4"/>
  <c r="L187" i="4"/>
  <c r="M187" i="4"/>
  <c r="N187" i="4"/>
  <c r="O187" i="4"/>
  <c r="P187" i="4"/>
  <c r="Q187" i="4"/>
  <c r="R187" i="4"/>
  <c r="S187" i="4"/>
  <c r="G188" i="4"/>
  <c r="H188" i="4"/>
  <c r="I188" i="4"/>
  <c r="J188" i="4"/>
  <c r="K188" i="4"/>
  <c r="L188" i="4"/>
  <c r="M188" i="4"/>
  <c r="N188" i="4"/>
  <c r="O188" i="4"/>
  <c r="P188" i="4"/>
  <c r="Q188" i="4"/>
  <c r="R188" i="4"/>
  <c r="S188" i="4"/>
  <c r="G189" i="4"/>
  <c r="H189" i="4"/>
  <c r="I189" i="4"/>
  <c r="J189" i="4"/>
  <c r="K189" i="4"/>
  <c r="L189" i="4"/>
  <c r="M189" i="4"/>
  <c r="N189" i="4"/>
  <c r="O189" i="4"/>
  <c r="P189" i="4"/>
  <c r="Q189" i="4"/>
  <c r="R189" i="4"/>
  <c r="S189" i="4"/>
  <c r="G190" i="4"/>
  <c r="H190" i="4"/>
  <c r="I190" i="4"/>
  <c r="J190" i="4"/>
  <c r="K190" i="4"/>
  <c r="L190" i="4"/>
  <c r="M190" i="4"/>
  <c r="N190" i="4"/>
  <c r="O190" i="4"/>
  <c r="P190" i="4"/>
  <c r="Q190" i="4"/>
  <c r="R190" i="4"/>
  <c r="S190" i="4"/>
  <c r="G191" i="4"/>
  <c r="H191" i="4"/>
  <c r="I191" i="4"/>
  <c r="J191" i="4"/>
  <c r="K191" i="4"/>
  <c r="L191" i="4"/>
  <c r="M191" i="4"/>
  <c r="N191" i="4"/>
  <c r="O191" i="4"/>
  <c r="P191" i="4"/>
  <c r="Q191" i="4"/>
  <c r="R191" i="4"/>
  <c r="S191" i="4"/>
  <c r="G192" i="4"/>
  <c r="H192" i="4"/>
  <c r="I192" i="4"/>
  <c r="J192" i="4"/>
  <c r="K192" i="4"/>
  <c r="L192" i="4"/>
  <c r="M192" i="4"/>
  <c r="N192" i="4"/>
  <c r="O192" i="4"/>
  <c r="P192" i="4"/>
  <c r="Q192" i="4"/>
  <c r="R192" i="4"/>
  <c r="S192" i="4"/>
  <c r="G193" i="4"/>
  <c r="H193" i="4"/>
  <c r="I193" i="4"/>
  <c r="J193" i="4"/>
  <c r="K193" i="4"/>
  <c r="L193" i="4"/>
  <c r="M193" i="4"/>
  <c r="N193" i="4"/>
  <c r="O193" i="4"/>
  <c r="P193" i="4"/>
  <c r="Q193" i="4"/>
  <c r="R193" i="4"/>
  <c r="S193" i="4"/>
  <c r="G194" i="4"/>
  <c r="H194" i="4"/>
  <c r="I194" i="4"/>
  <c r="J194" i="4"/>
  <c r="K194" i="4"/>
  <c r="L194" i="4"/>
  <c r="M194" i="4"/>
  <c r="N194" i="4"/>
  <c r="O194" i="4"/>
  <c r="P194" i="4"/>
  <c r="Q194" i="4"/>
  <c r="R194" i="4"/>
  <c r="S194" i="4"/>
  <c r="G195" i="4"/>
  <c r="H195" i="4"/>
  <c r="I195" i="4"/>
  <c r="J195" i="4"/>
  <c r="K195" i="4"/>
  <c r="L195" i="4"/>
  <c r="M195" i="4"/>
  <c r="N195" i="4"/>
  <c r="O195" i="4"/>
  <c r="P195" i="4"/>
  <c r="Q195" i="4"/>
  <c r="R195" i="4"/>
  <c r="S195" i="4"/>
  <c r="G196" i="4"/>
  <c r="H196" i="4"/>
  <c r="I196" i="4"/>
  <c r="J196" i="4"/>
  <c r="K196" i="4"/>
  <c r="L196" i="4"/>
  <c r="M196" i="4"/>
  <c r="N196" i="4"/>
  <c r="O196" i="4"/>
  <c r="P196" i="4"/>
  <c r="Q196" i="4"/>
  <c r="R196" i="4"/>
  <c r="S196" i="4"/>
  <c r="G197" i="4"/>
  <c r="H197" i="4"/>
  <c r="I197" i="4"/>
  <c r="J197" i="4"/>
  <c r="K197" i="4"/>
  <c r="L197" i="4"/>
  <c r="M197" i="4"/>
  <c r="N197" i="4"/>
  <c r="O197" i="4"/>
  <c r="P197" i="4"/>
  <c r="Q197" i="4"/>
  <c r="R197" i="4"/>
  <c r="S197" i="4"/>
  <c r="G198" i="4"/>
  <c r="H198" i="4"/>
  <c r="I198" i="4"/>
  <c r="J198" i="4"/>
  <c r="K198" i="4"/>
  <c r="L198" i="4"/>
  <c r="M198" i="4"/>
  <c r="N198" i="4"/>
  <c r="O198" i="4"/>
  <c r="P198" i="4"/>
  <c r="Q198" i="4"/>
  <c r="R198" i="4"/>
  <c r="S198" i="4"/>
  <c r="G199" i="4"/>
  <c r="H199" i="4"/>
  <c r="I199" i="4"/>
  <c r="J199" i="4"/>
  <c r="K199" i="4"/>
  <c r="L199" i="4"/>
  <c r="M199" i="4"/>
  <c r="N199" i="4"/>
  <c r="O199" i="4"/>
  <c r="P199" i="4"/>
  <c r="Q199" i="4"/>
  <c r="R199" i="4"/>
  <c r="S199" i="4"/>
  <c r="G200" i="4"/>
  <c r="H200" i="4"/>
  <c r="I200" i="4"/>
  <c r="J200" i="4"/>
  <c r="K200" i="4"/>
  <c r="L200" i="4"/>
  <c r="M200" i="4"/>
  <c r="N200" i="4"/>
  <c r="O200" i="4"/>
  <c r="P200" i="4"/>
  <c r="Q200" i="4"/>
  <c r="R200" i="4"/>
  <c r="S200" i="4"/>
  <c r="G201" i="4"/>
  <c r="H201" i="4"/>
  <c r="I201" i="4"/>
  <c r="J201" i="4"/>
  <c r="K201" i="4"/>
  <c r="L201" i="4"/>
  <c r="M201" i="4"/>
  <c r="N201" i="4"/>
  <c r="O201" i="4"/>
  <c r="P201" i="4"/>
  <c r="Q201" i="4"/>
  <c r="R201" i="4"/>
  <c r="S201" i="4"/>
  <c r="G202" i="4"/>
  <c r="H202" i="4"/>
  <c r="I202" i="4"/>
  <c r="J202" i="4"/>
  <c r="K202" i="4"/>
  <c r="L202" i="4"/>
  <c r="M202" i="4"/>
  <c r="N202" i="4"/>
  <c r="O202" i="4"/>
  <c r="P202" i="4"/>
  <c r="Q202" i="4"/>
  <c r="R202" i="4"/>
  <c r="S202" i="4"/>
  <c r="G203" i="4"/>
  <c r="H203" i="4"/>
  <c r="I203" i="4"/>
  <c r="J203" i="4"/>
  <c r="K203" i="4"/>
  <c r="L203" i="4"/>
  <c r="M203" i="4"/>
  <c r="N203" i="4"/>
  <c r="O203" i="4"/>
  <c r="P203" i="4"/>
  <c r="Q203" i="4"/>
  <c r="R203" i="4"/>
  <c r="S203" i="4"/>
  <c r="G204" i="4"/>
  <c r="H204" i="4"/>
  <c r="I204" i="4"/>
  <c r="J204" i="4"/>
  <c r="K204" i="4"/>
  <c r="L204" i="4"/>
  <c r="M204" i="4"/>
  <c r="N204" i="4"/>
  <c r="O204" i="4"/>
  <c r="P204" i="4"/>
  <c r="Q204" i="4"/>
  <c r="R204" i="4"/>
  <c r="S204" i="4"/>
  <c r="G205" i="4"/>
  <c r="H205" i="4"/>
  <c r="I205" i="4"/>
  <c r="J205" i="4"/>
  <c r="K205" i="4"/>
  <c r="L205" i="4"/>
  <c r="M205" i="4"/>
  <c r="N205" i="4"/>
  <c r="O205" i="4"/>
  <c r="P205" i="4"/>
  <c r="Q205" i="4"/>
  <c r="R205" i="4"/>
  <c r="S205" i="4"/>
  <c r="G206" i="4"/>
  <c r="H206" i="4"/>
  <c r="I206" i="4"/>
  <c r="J206" i="4"/>
  <c r="K206" i="4"/>
  <c r="L206" i="4"/>
  <c r="M206" i="4"/>
  <c r="N206" i="4"/>
  <c r="O206" i="4"/>
  <c r="P206" i="4"/>
  <c r="Q206" i="4"/>
  <c r="R206" i="4"/>
  <c r="S206" i="4"/>
  <c r="G207" i="4"/>
  <c r="H207" i="4"/>
  <c r="I207" i="4"/>
  <c r="J207" i="4"/>
  <c r="K207" i="4"/>
  <c r="L207" i="4"/>
  <c r="M207" i="4"/>
  <c r="N207" i="4"/>
  <c r="O207" i="4"/>
  <c r="P207" i="4"/>
  <c r="Q207" i="4"/>
  <c r="R207" i="4"/>
  <c r="S207" i="4"/>
  <c r="G208" i="4"/>
  <c r="H208" i="4"/>
  <c r="I208" i="4"/>
  <c r="J208" i="4"/>
  <c r="K208" i="4"/>
  <c r="L208" i="4"/>
  <c r="M208" i="4"/>
  <c r="N208" i="4"/>
  <c r="O208" i="4"/>
  <c r="P208" i="4"/>
  <c r="Q208" i="4"/>
  <c r="R208" i="4"/>
  <c r="S208" i="4"/>
  <c r="G209" i="4"/>
  <c r="H209" i="4"/>
  <c r="I209" i="4"/>
  <c r="J209" i="4"/>
  <c r="K209" i="4"/>
  <c r="L209" i="4"/>
  <c r="M209" i="4"/>
  <c r="N209" i="4"/>
  <c r="O209" i="4"/>
  <c r="P209" i="4"/>
  <c r="Q209" i="4"/>
  <c r="R209" i="4"/>
  <c r="S209" i="4"/>
  <c r="G210" i="4"/>
  <c r="H210" i="4"/>
  <c r="I210" i="4"/>
  <c r="J210" i="4"/>
  <c r="K210" i="4"/>
  <c r="L210" i="4"/>
  <c r="M210" i="4"/>
  <c r="N210" i="4"/>
  <c r="O210" i="4"/>
  <c r="P210" i="4"/>
  <c r="Q210" i="4"/>
  <c r="R210" i="4"/>
  <c r="S210" i="4"/>
  <c r="G211" i="4"/>
  <c r="H211" i="4"/>
  <c r="I211" i="4"/>
  <c r="J211" i="4"/>
  <c r="K211" i="4"/>
  <c r="L211" i="4"/>
  <c r="M211" i="4"/>
  <c r="N211" i="4"/>
  <c r="O211" i="4"/>
  <c r="P211" i="4"/>
  <c r="Q211" i="4"/>
  <c r="R211" i="4"/>
  <c r="S211" i="4"/>
  <c r="G212" i="4"/>
  <c r="H212" i="4"/>
  <c r="I212" i="4"/>
  <c r="J212" i="4"/>
  <c r="K212" i="4"/>
  <c r="L212" i="4"/>
  <c r="M212" i="4"/>
  <c r="N212" i="4"/>
  <c r="O212" i="4"/>
  <c r="P212" i="4"/>
  <c r="Q212" i="4"/>
  <c r="R212" i="4"/>
  <c r="S212" i="4"/>
  <c r="G213" i="4"/>
  <c r="H213" i="4"/>
  <c r="I213" i="4"/>
  <c r="J213" i="4"/>
  <c r="K213" i="4"/>
  <c r="L213" i="4"/>
  <c r="M213" i="4"/>
  <c r="N213" i="4"/>
  <c r="O213" i="4"/>
  <c r="P213" i="4"/>
  <c r="Q213" i="4"/>
  <c r="R213" i="4"/>
  <c r="S213" i="4"/>
  <c r="G214" i="4"/>
  <c r="H214" i="4"/>
  <c r="I214" i="4"/>
  <c r="J214" i="4"/>
  <c r="K214" i="4"/>
  <c r="L214" i="4"/>
  <c r="M214" i="4"/>
  <c r="N214" i="4"/>
  <c r="O214" i="4"/>
  <c r="P214" i="4"/>
  <c r="Q214" i="4"/>
  <c r="R214" i="4"/>
  <c r="S214" i="4"/>
  <c r="G215" i="4"/>
  <c r="H215" i="4"/>
  <c r="I215" i="4"/>
  <c r="J215" i="4"/>
  <c r="K215" i="4"/>
  <c r="L215" i="4"/>
  <c r="M215" i="4"/>
  <c r="N215" i="4"/>
  <c r="O215" i="4"/>
  <c r="P215" i="4"/>
  <c r="Q215" i="4"/>
  <c r="R215" i="4"/>
  <c r="S215" i="4"/>
  <c r="G216" i="4"/>
  <c r="H216" i="4"/>
  <c r="I216" i="4"/>
  <c r="J216" i="4"/>
  <c r="K216" i="4"/>
  <c r="L216" i="4"/>
  <c r="M216" i="4"/>
  <c r="N216" i="4"/>
  <c r="O216" i="4"/>
  <c r="P216" i="4"/>
  <c r="Q216" i="4"/>
  <c r="R216" i="4"/>
  <c r="S216" i="4"/>
  <c r="G217" i="4"/>
  <c r="H217" i="4"/>
  <c r="I217" i="4"/>
  <c r="J217" i="4"/>
  <c r="K217" i="4"/>
  <c r="L217" i="4"/>
  <c r="M217" i="4"/>
  <c r="N217" i="4"/>
  <c r="O217" i="4"/>
  <c r="P217" i="4"/>
  <c r="Q217" i="4"/>
  <c r="R217" i="4"/>
  <c r="S217" i="4"/>
  <c r="G218" i="4"/>
  <c r="H218" i="4"/>
  <c r="I218" i="4"/>
  <c r="J218" i="4"/>
  <c r="K218" i="4"/>
  <c r="L218" i="4"/>
  <c r="M218" i="4"/>
  <c r="N218" i="4"/>
  <c r="O218" i="4"/>
  <c r="P218" i="4"/>
  <c r="Q218" i="4"/>
  <c r="R218" i="4"/>
  <c r="S218" i="4"/>
  <c r="G219" i="4"/>
  <c r="H219" i="4"/>
  <c r="I219" i="4"/>
  <c r="J219" i="4"/>
  <c r="K219" i="4"/>
  <c r="L219" i="4"/>
  <c r="M219" i="4"/>
  <c r="N219" i="4"/>
  <c r="O219" i="4"/>
  <c r="P219" i="4"/>
  <c r="Q219" i="4"/>
  <c r="R219" i="4"/>
  <c r="S219" i="4"/>
  <c r="G220" i="4"/>
  <c r="H220" i="4"/>
  <c r="I220" i="4"/>
  <c r="J220" i="4"/>
  <c r="K220" i="4"/>
  <c r="L220" i="4"/>
  <c r="M220" i="4"/>
  <c r="N220" i="4"/>
  <c r="O220" i="4"/>
  <c r="P220" i="4"/>
  <c r="Q220" i="4"/>
  <c r="R220" i="4"/>
  <c r="S220" i="4"/>
  <c r="G221" i="4"/>
  <c r="H221" i="4"/>
  <c r="I221" i="4"/>
  <c r="J221" i="4"/>
  <c r="K221" i="4"/>
  <c r="L221" i="4"/>
  <c r="M221" i="4"/>
  <c r="N221" i="4"/>
  <c r="O221" i="4"/>
  <c r="P221" i="4"/>
  <c r="Q221" i="4"/>
  <c r="R221" i="4"/>
  <c r="S221" i="4"/>
  <c r="G222" i="4"/>
  <c r="H222" i="4"/>
  <c r="I222" i="4"/>
  <c r="J222" i="4"/>
  <c r="K222" i="4"/>
  <c r="L222" i="4"/>
  <c r="M222" i="4"/>
  <c r="N222" i="4"/>
  <c r="O222" i="4"/>
  <c r="P222" i="4"/>
  <c r="Q222" i="4"/>
  <c r="R222" i="4"/>
  <c r="S222" i="4"/>
  <c r="G223" i="4"/>
  <c r="H223" i="4"/>
  <c r="I223" i="4"/>
  <c r="J223" i="4"/>
  <c r="K223" i="4"/>
  <c r="L223" i="4"/>
  <c r="M223" i="4"/>
  <c r="N223" i="4"/>
  <c r="O223" i="4"/>
  <c r="P223" i="4"/>
  <c r="Q223" i="4"/>
  <c r="R223" i="4"/>
  <c r="S223" i="4"/>
  <c r="G224" i="4"/>
  <c r="H224" i="4"/>
  <c r="I224" i="4"/>
  <c r="J224" i="4"/>
  <c r="K224" i="4"/>
  <c r="L224" i="4"/>
  <c r="M224" i="4"/>
  <c r="N224" i="4"/>
  <c r="O224" i="4"/>
  <c r="P224" i="4"/>
  <c r="Q224" i="4"/>
  <c r="R224" i="4"/>
  <c r="S224" i="4"/>
  <c r="G225" i="4"/>
  <c r="H225" i="4"/>
  <c r="I225" i="4"/>
  <c r="J225" i="4"/>
  <c r="K225" i="4"/>
  <c r="L225" i="4"/>
  <c r="M225" i="4"/>
  <c r="N225" i="4"/>
  <c r="O225" i="4"/>
  <c r="P225" i="4"/>
  <c r="Q225" i="4"/>
  <c r="R225" i="4"/>
  <c r="S225" i="4"/>
  <c r="G226" i="4"/>
  <c r="H226" i="4"/>
  <c r="I226" i="4"/>
  <c r="J226" i="4"/>
  <c r="K226" i="4"/>
  <c r="L226" i="4"/>
  <c r="M226" i="4"/>
  <c r="N226" i="4"/>
  <c r="O226" i="4"/>
  <c r="P226" i="4"/>
  <c r="Q226" i="4"/>
  <c r="R226" i="4"/>
  <c r="S226" i="4"/>
  <c r="G227" i="4"/>
  <c r="H227" i="4"/>
  <c r="I227" i="4"/>
  <c r="J227" i="4"/>
  <c r="K227" i="4"/>
  <c r="L227" i="4"/>
  <c r="M227" i="4"/>
  <c r="N227" i="4"/>
  <c r="O227" i="4"/>
  <c r="P227" i="4"/>
  <c r="Q227" i="4"/>
  <c r="R227" i="4"/>
  <c r="S227" i="4"/>
  <c r="G228" i="4"/>
  <c r="H228" i="4"/>
  <c r="I228" i="4"/>
  <c r="J228" i="4"/>
  <c r="K228" i="4"/>
  <c r="L228" i="4"/>
  <c r="M228" i="4"/>
  <c r="N228" i="4"/>
  <c r="O228" i="4"/>
  <c r="P228" i="4"/>
  <c r="Q228" i="4"/>
  <c r="R228" i="4"/>
  <c r="S228" i="4"/>
  <c r="G229" i="4"/>
  <c r="H229" i="4"/>
  <c r="I229" i="4"/>
  <c r="J229" i="4"/>
  <c r="K229" i="4"/>
  <c r="L229" i="4"/>
  <c r="M229" i="4"/>
  <c r="N229" i="4"/>
  <c r="O229" i="4"/>
  <c r="P229" i="4"/>
  <c r="Q229" i="4"/>
  <c r="R229" i="4"/>
  <c r="S229" i="4"/>
  <c r="G230" i="4"/>
  <c r="H230" i="4"/>
  <c r="I230" i="4"/>
  <c r="J230" i="4"/>
  <c r="K230" i="4"/>
  <c r="L230" i="4"/>
  <c r="M230" i="4"/>
  <c r="N230" i="4"/>
  <c r="O230" i="4"/>
  <c r="P230" i="4"/>
  <c r="Q230" i="4"/>
  <c r="R230" i="4"/>
  <c r="S230" i="4"/>
  <c r="G231" i="4"/>
  <c r="H231" i="4"/>
  <c r="I231" i="4"/>
  <c r="J231" i="4"/>
  <c r="K231" i="4"/>
  <c r="L231" i="4"/>
  <c r="M231" i="4"/>
  <c r="N231" i="4"/>
  <c r="O231" i="4"/>
  <c r="P231" i="4"/>
  <c r="Q231" i="4"/>
  <c r="R231" i="4"/>
  <c r="S231" i="4"/>
  <c r="G232" i="4"/>
  <c r="H232" i="4"/>
  <c r="I232" i="4"/>
  <c r="J232" i="4"/>
  <c r="K232" i="4"/>
  <c r="L232" i="4"/>
  <c r="M232" i="4"/>
  <c r="N232" i="4"/>
  <c r="O232" i="4"/>
  <c r="P232" i="4"/>
  <c r="Q232" i="4"/>
  <c r="R232" i="4"/>
  <c r="S232" i="4"/>
  <c r="G233" i="4"/>
  <c r="H233" i="4"/>
  <c r="I233" i="4"/>
  <c r="J233" i="4"/>
  <c r="K233" i="4"/>
  <c r="L233" i="4"/>
  <c r="M233" i="4"/>
  <c r="N233" i="4"/>
  <c r="O233" i="4"/>
  <c r="P233" i="4"/>
  <c r="Q233" i="4"/>
  <c r="R233" i="4"/>
  <c r="S233" i="4"/>
  <c r="G234" i="4"/>
  <c r="H234" i="4"/>
  <c r="I234" i="4"/>
  <c r="J234" i="4"/>
  <c r="K234" i="4"/>
  <c r="L234" i="4"/>
  <c r="M234" i="4"/>
  <c r="N234" i="4"/>
  <c r="O234" i="4"/>
  <c r="P234" i="4"/>
  <c r="Q234" i="4"/>
  <c r="R234" i="4"/>
  <c r="S234" i="4"/>
  <c r="G235" i="4"/>
  <c r="H235" i="4"/>
  <c r="I235" i="4"/>
  <c r="J235" i="4"/>
  <c r="K235" i="4"/>
  <c r="L235" i="4"/>
  <c r="M235" i="4"/>
  <c r="N235" i="4"/>
  <c r="O235" i="4"/>
  <c r="P235" i="4"/>
  <c r="Q235" i="4"/>
  <c r="R235" i="4"/>
  <c r="S235" i="4"/>
  <c r="G236" i="4"/>
  <c r="H236" i="4"/>
  <c r="I236" i="4"/>
  <c r="J236" i="4"/>
  <c r="K236" i="4"/>
  <c r="L236" i="4"/>
  <c r="M236" i="4"/>
  <c r="N236" i="4"/>
  <c r="O236" i="4"/>
  <c r="P236" i="4"/>
  <c r="Q236" i="4"/>
  <c r="R236" i="4"/>
  <c r="S236" i="4"/>
  <c r="G237" i="4"/>
  <c r="H237" i="4"/>
  <c r="I237" i="4"/>
  <c r="J237" i="4"/>
  <c r="K237" i="4"/>
  <c r="L237" i="4"/>
  <c r="M237" i="4"/>
  <c r="N237" i="4"/>
  <c r="O237" i="4"/>
  <c r="P237" i="4"/>
  <c r="Q237" i="4"/>
  <c r="R237" i="4"/>
  <c r="S237" i="4"/>
  <c r="G238" i="4"/>
  <c r="H238" i="4"/>
  <c r="I238" i="4"/>
  <c r="J238" i="4"/>
  <c r="K238" i="4"/>
  <c r="L238" i="4"/>
  <c r="M238" i="4"/>
  <c r="N238" i="4"/>
  <c r="O238" i="4"/>
  <c r="P238" i="4"/>
  <c r="Q238" i="4"/>
  <c r="R238" i="4"/>
  <c r="S238" i="4"/>
  <c r="G239" i="4"/>
  <c r="H239" i="4"/>
  <c r="I239" i="4"/>
  <c r="J239" i="4"/>
  <c r="K239" i="4"/>
  <c r="L239" i="4"/>
  <c r="M239" i="4"/>
  <c r="N239" i="4"/>
  <c r="O239" i="4"/>
  <c r="P239" i="4"/>
  <c r="Q239" i="4"/>
  <c r="R239" i="4"/>
  <c r="S239" i="4"/>
  <c r="G240" i="4"/>
  <c r="H240" i="4"/>
  <c r="I240" i="4"/>
  <c r="J240" i="4"/>
  <c r="K240" i="4"/>
  <c r="L240" i="4"/>
  <c r="M240" i="4"/>
  <c r="N240" i="4"/>
  <c r="O240" i="4"/>
  <c r="P240" i="4"/>
  <c r="Q240" i="4"/>
  <c r="R240" i="4"/>
  <c r="S240" i="4"/>
  <c r="G241" i="4"/>
  <c r="H241" i="4"/>
  <c r="I241" i="4"/>
  <c r="J241" i="4"/>
  <c r="K241" i="4"/>
  <c r="L241" i="4"/>
  <c r="M241" i="4"/>
  <c r="N241" i="4"/>
  <c r="O241" i="4"/>
  <c r="P241" i="4"/>
  <c r="Q241" i="4"/>
  <c r="R241" i="4"/>
  <c r="S241" i="4"/>
  <c r="G242" i="4"/>
  <c r="H242" i="4"/>
  <c r="I242" i="4"/>
  <c r="J242" i="4"/>
  <c r="K242" i="4"/>
  <c r="L242" i="4"/>
  <c r="M242" i="4"/>
  <c r="N242" i="4"/>
  <c r="O242" i="4"/>
  <c r="P242" i="4"/>
  <c r="Q242" i="4"/>
  <c r="R242" i="4"/>
  <c r="S242" i="4"/>
  <c r="G243" i="4"/>
  <c r="H243" i="4"/>
  <c r="I243" i="4"/>
  <c r="J243" i="4"/>
  <c r="K243" i="4"/>
  <c r="L243" i="4"/>
  <c r="M243" i="4"/>
  <c r="N243" i="4"/>
  <c r="O243" i="4"/>
  <c r="P243" i="4"/>
  <c r="Q243" i="4"/>
  <c r="R243" i="4"/>
  <c r="S243" i="4"/>
  <c r="G244" i="4"/>
  <c r="H244" i="4"/>
  <c r="I244" i="4"/>
  <c r="J244" i="4"/>
  <c r="K244" i="4"/>
  <c r="L244" i="4"/>
  <c r="M244" i="4"/>
  <c r="N244" i="4"/>
  <c r="O244" i="4"/>
  <c r="P244" i="4"/>
  <c r="Q244" i="4"/>
  <c r="R244" i="4"/>
  <c r="S244" i="4"/>
  <c r="G245" i="4"/>
  <c r="H245" i="4"/>
  <c r="I245" i="4"/>
  <c r="J245" i="4"/>
  <c r="K245" i="4"/>
  <c r="L245" i="4"/>
  <c r="M245" i="4"/>
  <c r="N245" i="4"/>
  <c r="O245" i="4"/>
  <c r="P245" i="4"/>
  <c r="Q245" i="4"/>
  <c r="R245" i="4"/>
  <c r="S245" i="4"/>
  <c r="G246" i="4"/>
  <c r="H246" i="4"/>
  <c r="I246" i="4"/>
  <c r="J246" i="4"/>
  <c r="K246" i="4"/>
  <c r="L246" i="4"/>
  <c r="M246" i="4"/>
  <c r="N246" i="4"/>
  <c r="O246" i="4"/>
  <c r="P246" i="4"/>
  <c r="Q246" i="4"/>
  <c r="R246" i="4"/>
  <c r="S246" i="4"/>
  <c r="G247" i="4"/>
  <c r="H247" i="4"/>
  <c r="I247" i="4"/>
  <c r="J247" i="4"/>
  <c r="K247" i="4"/>
  <c r="L247" i="4"/>
  <c r="M247" i="4"/>
  <c r="N247" i="4"/>
  <c r="O247" i="4"/>
  <c r="P247" i="4"/>
  <c r="Q247" i="4"/>
  <c r="R247" i="4"/>
  <c r="S247" i="4"/>
  <c r="G248" i="4"/>
  <c r="H248" i="4"/>
  <c r="I248" i="4"/>
  <c r="J248" i="4"/>
  <c r="K248" i="4"/>
  <c r="L248" i="4"/>
  <c r="M248" i="4"/>
  <c r="N248" i="4"/>
  <c r="O248" i="4"/>
  <c r="P248" i="4"/>
  <c r="Q248" i="4"/>
  <c r="R248" i="4"/>
  <c r="S248" i="4"/>
  <c r="G249" i="4"/>
  <c r="H249" i="4"/>
  <c r="I249" i="4"/>
  <c r="J249" i="4"/>
  <c r="K249" i="4"/>
  <c r="L249" i="4"/>
  <c r="M249" i="4"/>
  <c r="N249" i="4"/>
  <c r="O249" i="4"/>
  <c r="P249" i="4"/>
  <c r="Q249" i="4"/>
  <c r="R249" i="4"/>
  <c r="S249" i="4"/>
  <c r="G250" i="4"/>
  <c r="H250" i="4"/>
  <c r="I250" i="4"/>
  <c r="J250" i="4"/>
  <c r="K250" i="4"/>
  <c r="L250" i="4"/>
  <c r="M250" i="4"/>
  <c r="N250" i="4"/>
  <c r="O250" i="4"/>
  <c r="P250" i="4"/>
  <c r="Q250" i="4"/>
  <c r="R250" i="4"/>
  <c r="S250" i="4"/>
  <c r="G251" i="4"/>
  <c r="H251" i="4"/>
  <c r="I251" i="4"/>
  <c r="J251" i="4"/>
  <c r="K251" i="4"/>
  <c r="L251" i="4"/>
  <c r="M251" i="4"/>
  <c r="N251" i="4"/>
  <c r="O251" i="4"/>
  <c r="P251" i="4"/>
  <c r="Q251" i="4"/>
  <c r="R251" i="4"/>
  <c r="S251" i="4"/>
  <c r="G252" i="4"/>
  <c r="H252" i="4"/>
  <c r="I252" i="4"/>
  <c r="J252" i="4"/>
  <c r="K252" i="4"/>
  <c r="L252" i="4"/>
  <c r="M252" i="4"/>
  <c r="N252" i="4"/>
  <c r="O252" i="4"/>
  <c r="P252" i="4"/>
  <c r="Q252" i="4"/>
  <c r="R252" i="4"/>
  <c r="S252" i="4"/>
  <c r="G253" i="4"/>
  <c r="H253" i="4"/>
  <c r="I253" i="4"/>
  <c r="J253" i="4"/>
  <c r="K253" i="4"/>
  <c r="L253" i="4"/>
  <c r="M253" i="4"/>
  <c r="N253" i="4"/>
  <c r="O253" i="4"/>
  <c r="P253" i="4"/>
  <c r="Q253" i="4"/>
  <c r="R253" i="4"/>
  <c r="S253" i="4"/>
  <c r="G254" i="4"/>
  <c r="H254" i="4"/>
  <c r="I254" i="4"/>
  <c r="J254" i="4"/>
  <c r="K254" i="4"/>
  <c r="L254" i="4"/>
  <c r="M254" i="4"/>
  <c r="N254" i="4"/>
  <c r="O254" i="4"/>
  <c r="P254" i="4"/>
  <c r="Q254" i="4"/>
  <c r="R254" i="4"/>
  <c r="S254" i="4"/>
  <c r="G255" i="4"/>
  <c r="H255" i="4"/>
  <c r="I255" i="4"/>
  <c r="J255" i="4"/>
  <c r="K255" i="4"/>
  <c r="L255" i="4"/>
  <c r="M255" i="4"/>
  <c r="N255" i="4"/>
  <c r="O255" i="4"/>
  <c r="P255" i="4"/>
  <c r="Q255" i="4"/>
  <c r="R255" i="4"/>
  <c r="S255" i="4"/>
  <c r="G256" i="4"/>
  <c r="H256" i="4"/>
  <c r="I256" i="4"/>
  <c r="J256" i="4"/>
  <c r="K256" i="4"/>
  <c r="L256" i="4"/>
  <c r="M256" i="4"/>
  <c r="N256" i="4"/>
  <c r="O256" i="4"/>
  <c r="P256" i="4"/>
  <c r="Q256" i="4"/>
  <c r="R256" i="4"/>
  <c r="S256" i="4"/>
  <c r="G257" i="4"/>
  <c r="H257" i="4"/>
  <c r="I257" i="4"/>
  <c r="J257" i="4"/>
  <c r="K257" i="4"/>
  <c r="L257" i="4"/>
  <c r="M257" i="4"/>
  <c r="N257" i="4"/>
  <c r="O257" i="4"/>
  <c r="P257" i="4"/>
  <c r="Q257" i="4"/>
  <c r="R257" i="4"/>
  <c r="S257" i="4"/>
  <c r="G258" i="4"/>
  <c r="H258" i="4"/>
  <c r="I258" i="4"/>
  <c r="J258" i="4"/>
  <c r="K258" i="4"/>
  <c r="L258" i="4"/>
  <c r="M258" i="4"/>
  <c r="N258" i="4"/>
  <c r="O258" i="4"/>
  <c r="P258" i="4"/>
  <c r="Q258" i="4"/>
  <c r="R258" i="4"/>
  <c r="S258" i="4"/>
  <c r="G259" i="4"/>
  <c r="H259" i="4"/>
  <c r="I259" i="4"/>
  <c r="J259" i="4"/>
  <c r="K259" i="4"/>
  <c r="L259" i="4"/>
  <c r="M259" i="4"/>
  <c r="N259" i="4"/>
  <c r="O259" i="4"/>
  <c r="P259" i="4"/>
  <c r="Q259" i="4"/>
  <c r="R259" i="4"/>
  <c r="S259" i="4"/>
  <c r="G260" i="4"/>
  <c r="H260" i="4"/>
  <c r="I260" i="4"/>
  <c r="J260" i="4"/>
  <c r="K260" i="4"/>
  <c r="L260" i="4"/>
  <c r="M260" i="4"/>
  <c r="N260" i="4"/>
  <c r="O260" i="4"/>
  <c r="P260" i="4"/>
  <c r="Q260" i="4"/>
  <c r="R260" i="4"/>
  <c r="S260" i="4"/>
  <c r="G261" i="4"/>
  <c r="H261" i="4"/>
  <c r="I261" i="4"/>
  <c r="J261" i="4"/>
  <c r="K261" i="4"/>
  <c r="L261" i="4"/>
  <c r="M261" i="4"/>
  <c r="N261" i="4"/>
  <c r="O261" i="4"/>
  <c r="P261" i="4"/>
  <c r="Q261" i="4"/>
  <c r="R261" i="4"/>
  <c r="S261" i="4"/>
  <c r="G262" i="4"/>
  <c r="H262" i="4"/>
  <c r="I262" i="4"/>
  <c r="J262" i="4"/>
  <c r="K262" i="4"/>
  <c r="L262" i="4"/>
  <c r="M262" i="4"/>
  <c r="N262" i="4"/>
  <c r="O262" i="4"/>
  <c r="P262" i="4"/>
  <c r="Q262" i="4"/>
  <c r="R262" i="4"/>
  <c r="S262" i="4"/>
  <c r="G263" i="4"/>
  <c r="H263" i="4"/>
  <c r="I263" i="4"/>
  <c r="J263" i="4"/>
  <c r="K263" i="4"/>
  <c r="L263" i="4"/>
  <c r="M263" i="4"/>
  <c r="N263" i="4"/>
  <c r="O263" i="4"/>
  <c r="P263" i="4"/>
  <c r="Q263" i="4"/>
  <c r="R263" i="4"/>
  <c r="S263" i="4"/>
  <c r="G264" i="4"/>
  <c r="H264" i="4"/>
  <c r="I264" i="4"/>
  <c r="J264" i="4"/>
  <c r="K264" i="4"/>
  <c r="L264" i="4"/>
  <c r="M264" i="4"/>
  <c r="N264" i="4"/>
  <c r="O264" i="4"/>
  <c r="P264" i="4"/>
  <c r="Q264" i="4"/>
  <c r="R264" i="4"/>
  <c r="S264" i="4"/>
  <c r="G265" i="4"/>
  <c r="H265" i="4"/>
  <c r="I265" i="4"/>
  <c r="J265" i="4"/>
  <c r="K265" i="4"/>
  <c r="L265" i="4"/>
  <c r="M265" i="4"/>
  <c r="N265" i="4"/>
  <c r="O265" i="4"/>
  <c r="P265" i="4"/>
  <c r="Q265" i="4"/>
  <c r="R265" i="4"/>
  <c r="S265" i="4"/>
  <c r="G266" i="4"/>
  <c r="H266" i="4"/>
  <c r="I266" i="4"/>
  <c r="J266" i="4"/>
  <c r="K266" i="4"/>
  <c r="L266" i="4"/>
  <c r="M266" i="4"/>
  <c r="N266" i="4"/>
  <c r="O266" i="4"/>
  <c r="P266" i="4"/>
  <c r="Q266" i="4"/>
  <c r="R266" i="4"/>
  <c r="S266" i="4"/>
  <c r="G267" i="4"/>
  <c r="H267" i="4"/>
  <c r="I267" i="4"/>
  <c r="J267" i="4"/>
  <c r="K267" i="4"/>
  <c r="L267" i="4"/>
  <c r="M267" i="4"/>
  <c r="N267" i="4"/>
  <c r="O267" i="4"/>
  <c r="P267" i="4"/>
  <c r="Q267" i="4"/>
  <c r="R267" i="4"/>
  <c r="S267" i="4"/>
  <c r="G268" i="4"/>
  <c r="H268" i="4"/>
  <c r="I268" i="4"/>
  <c r="J268" i="4"/>
  <c r="K268" i="4"/>
  <c r="L268" i="4"/>
  <c r="M268" i="4"/>
  <c r="N268" i="4"/>
  <c r="O268" i="4"/>
  <c r="P268" i="4"/>
  <c r="Q268" i="4"/>
  <c r="R268" i="4"/>
  <c r="S268" i="4"/>
  <c r="G269" i="4"/>
  <c r="H269" i="4"/>
  <c r="I269" i="4"/>
  <c r="J269" i="4"/>
  <c r="K269" i="4"/>
  <c r="L269" i="4"/>
  <c r="M269" i="4"/>
  <c r="N269" i="4"/>
  <c r="O269" i="4"/>
  <c r="P269" i="4"/>
  <c r="Q269" i="4"/>
  <c r="R269" i="4"/>
  <c r="S269" i="4"/>
  <c r="G270" i="4"/>
  <c r="H270" i="4"/>
  <c r="I270" i="4"/>
  <c r="J270" i="4"/>
  <c r="K270" i="4"/>
  <c r="L270" i="4"/>
  <c r="M270" i="4"/>
  <c r="N270" i="4"/>
  <c r="O270" i="4"/>
  <c r="P270" i="4"/>
  <c r="Q270" i="4"/>
  <c r="R270" i="4"/>
  <c r="S270" i="4"/>
  <c r="G271" i="4"/>
  <c r="H271" i="4"/>
  <c r="I271" i="4"/>
  <c r="J271" i="4"/>
  <c r="K271" i="4"/>
  <c r="L271" i="4"/>
  <c r="M271" i="4"/>
  <c r="N271" i="4"/>
  <c r="O271" i="4"/>
  <c r="P271" i="4"/>
  <c r="Q271" i="4"/>
  <c r="R271" i="4"/>
  <c r="S271" i="4"/>
  <c r="G272" i="4"/>
  <c r="H272" i="4"/>
  <c r="I272" i="4"/>
  <c r="J272" i="4"/>
  <c r="K272" i="4"/>
  <c r="L272" i="4"/>
  <c r="M272" i="4"/>
  <c r="N272" i="4"/>
  <c r="O272" i="4"/>
  <c r="P272" i="4"/>
  <c r="Q272" i="4"/>
  <c r="R272" i="4"/>
  <c r="S272" i="4"/>
  <c r="G273" i="4"/>
  <c r="H273" i="4"/>
  <c r="I273" i="4"/>
  <c r="J273" i="4"/>
  <c r="K273" i="4"/>
  <c r="L273" i="4"/>
  <c r="M273" i="4"/>
  <c r="N273" i="4"/>
  <c r="O273" i="4"/>
  <c r="P273" i="4"/>
  <c r="Q273" i="4"/>
  <c r="R273" i="4"/>
  <c r="S273" i="4"/>
  <c r="G274" i="4"/>
  <c r="H274" i="4"/>
  <c r="I274" i="4"/>
  <c r="J274" i="4"/>
  <c r="K274" i="4"/>
  <c r="L274" i="4"/>
  <c r="M274" i="4"/>
  <c r="N274" i="4"/>
  <c r="O274" i="4"/>
  <c r="P274" i="4"/>
  <c r="Q274" i="4"/>
  <c r="R274" i="4"/>
  <c r="S274" i="4"/>
  <c r="G275" i="4"/>
  <c r="H275" i="4"/>
  <c r="I275" i="4"/>
  <c r="J275" i="4"/>
  <c r="K275" i="4"/>
  <c r="L275" i="4"/>
  <c r="M275" i="4"/>
  <c r="N275" i="4"/>
  <c r="O275" i="4"/>
  <c r="P275" i="4"/>
  <c r="Q275" i="4"/>
  <c r="R275" i="4"/>
  <c r="S275" i="4"/>
  <c r="G276" i="4"/>
  <c r="H276" i="4"/>
  <c r="I276" i="4"/>
  <c r="J276" i="4"/>
  <c r="K276" i="4"/>
  <c r="L276" i="4"/>
  <c r="M276" i="4"/>
  <c r="N276" i="4"/>
  <c r="O276" i="4"/>
  <c r="P276" i="4"/>
  <c r="Q276" i="4"/>
  <c r="R276" i="4"/>
  <c r="S276" i="4"/>
  <c r="G277" i="4"/>
  <c r="H277" i="4"/>
  <c r="I277" i="4"/>
  <c r="J277" i="4"/>
  <c r="K277" i="4"/>
  <c r="L277" i="4"/>
  <c r="M277" i="4"/>
  <c r="N277" i="4"/>
  <c r="O277" i="4"/>
  <c r="P277" i="4"/>
  <c r="Q277" i="4"/>
  <c r="R277" i="4"/>
  <c r="S277" i="4"/>
  <c r="G278" i="4"/>
  <c r="H278" i="4"/>
  <c r="I278" i="4"/>
  <c r="J278" i="4"/>
  <c r="K278" i="4"/>
  <c r="L278" i="4"/>
  <c r="M278" i="4"/>
  <c r="N278" i="4"/>
  <c r="O278" i="4"/>
  <c r="P278" i="4"/>
  <c r="Q278" i="4"/>
  <c r="R278" i="4"/>
  <c r="S278" i="4"/>
  <c r="G279" i="4"/>
  <c r="H279" i="4"/>
  <c r="I279" i="4"/>
  <c r="J279" i="4"/>
  <c r="K279" i="4"/>
  <c r="L279" i="4"/>
  <c r="M279" i="4"/>
  <c r="N279" i="4"/>
  <c r="O279" i="4"/>
  <c r="P279" i="4"/>
  <c r="Q279" i="4"/>
  <c r="R279" i="4"/>
  <c r="S279" i="4"/>
  <c r="G280" i="4"/>
  <c r="H280" i="4"/>
  <c r="I280" i="4"/>
  <c r="J280" i="4"/>
  <c r="K280" i="4"/>
  <c r="L280" i="4"/>
  <c r="M280" i="4"/>
  <c r="N280" i="4"/>
  <c r="O280" i="4"/>
  <c r="P280" i="4"/>
  <c r="Q280" i="4"/>
  <c r="R280" i="4"/>
  <c r="S280" i="4"/>
  <c r="G281" i="4"/>
  <c r="H281" i="4"/>
  <c r="I281" i="4"/>
  <c r="J281" i="4"/>
  <c r="K281" i="4"/>
  <c r="L281" i="4"/>
  <c r="M281" i="4"/>
  <c r="N281" i="4"/>
  <c r="O281" i="4"/>
  <c r="P281" i="4"/>
  <c r="Q281" i="4"/>
  <c r="R281" i="4"/>
  <c r="S281" i="4"/>
  <c r="G282" i="4"/>
  <c r="H282" i="4"/>
  <c r="I282" i="4"/>
  <c r="J282" i="4"/>
  <c r="K282" i="4"/>
  <c r="L282" i="4"/>
  <c r="M282" i="4"/>
  <c r="N282" i="4"/>
  <c r="O282" i="4"/>
  <c r="P282" i="4"/>
  <c r="Q282" i="4"/>
  <c r="R282" i="4"/>
  <c r="S282" i="4"/>
  <c r="G283" i="4"/>
  <c r="H283" i="4"/>
  <c r="I283" i="4"/>
  <c r="J283" i="4"/>
  <c r="K283" i="4"/>
  <c r="L283" i="4"/>
  <c r="M283" i="4"/>
  <c r="N283" i="4"/>
  <c r="O283" i="4"/>
  <c r="P283" i="4"/>
  <c r="Q283" i="4"/>
  <c r="R283" i="4"/>
  <c r="S283" i="4"/>
  <c r="G284" i="4"/>
  <c r="H284" i="4"/>
  <c r="I284" i="4"/>
  <c r="J284" i="4"/>
  <c r="K284" i="4"/>
  <c r="L284" i="4"/>
  <c r="M284" i="4"/>
  <c r="N284" i="4"/>
  <c r="O284" i="4"/>
  <c r="P284" i="4"/>
  <c r="Q284" i="4"/>
  <c r="R284" i="4"/>
  <c r="S284" i="4"/>
  <c r="G285" i="4"/>
  <c r="H285" i="4"/>
  <c r="I285" i="4"/>
  <c r="J285" i="4"/>
  <c r="K285" i="4"/>
  <c r="L285" i="4"/>
  <c r="M285" i="4"/>
  <c r="N285" i="4"/>
  <c r="O285" i="4"/>
  <c r="P285" i="4"/>
  <c r="Q285" i="4"/>
  <c r="R285" i="4"/>
  <c r="S285" i="4"/>
  <c r="G286" i="4"/>
  <c r="H286" i="4"/>
  <c r="I286" i="4"/>
  <c r="J286" i="4"/>
  <c r="K286" i="4"/>
  <c r="L286" i="4"/>
  <c r="M286" i="4"/>
  <c r="N286" i="4"/>
  <c r="O286" i="4"/>
  <c r="P286" i="4"/>
  <c r="Q286" i="4"/>
  <c r="R286" i="4"/>
  <c r="S286" i="4"/>
  <c r="G287" i="4"/>
  <c r="H287" i="4"/>
  <c r="I287" i="4"/>
  <c r="J287" i="4"/>
  <c r="K287" i="4"/>
  <c r="L287" i="4"/>
  <c r="M287" i="4"/>
  <c r="N287" i="4"/>
  <c r="O287" i="4"/>
  <c r="P287" i="4"/>
  <c r="Q287" i="4"/>
  <c r="R287" i="4"/>
  <c r="S287" i="4"/>
  <c r="G288" i="4"/>
  <c r="H288" i="4"/>
  <c r="I288" i="4"/>
  <c r="J288" i="4"/>
  <c r="K288" i="4"/>
  <c r="L288" i="4"/>
  <c r="M288" i="4"/>
  <c r="N288" i="4"/>
  <c r="O288" i="4"/>
  <c r="P288" i="4"/>
  <c r="Q288" i="4"/>
  <c r="R288" i="4"/>
  <c r="S288" i="4"/>
  <c r="G289" i="4"/>
  <c r="H289" i="4"/>
  <c r="I289" i="4"/>
  <c r="J289" i="4"/>
  <c r="K289" i="4"/>
  <c r="L289" i="4"/>
  <c r="M289" i="4"/>
  <c r="N289" i="4"/>
  <c r="O289" i="4"/>
  <c r="P289" i="4"/>
  <c r="Q289" i="4"/>
  <c r="R289" i="4"/>
  <c r="S289" i="4"/>
  <c r="G290" i="4"/>
  <c r="H290" i="4"/>
  <c r="I290" i="4"/>
  <c r="J290" i="4"/>
  <c r="K290" i="4"/>
  <c r="L290" i="4"/>
  <c r="M290" i="4"/>
  <c r="N290" i="4"/>
  <c r="O290" i="4"/>
  <c r="P290" i="4"/>
  <c r="Q290" i="4"/>
  <c r="R290" i="4"/>
  <c r="S290" i="4"/>
  <c r="G291" i="4"/>
  <c r="H291" i="4"/>
  <c r="I291" i="4"/>
  <c r="J291" i="4"/>
  <c r="K291" i="4"/>
  <c r="L291" i="4"/>
  <c r="M291" i="4"/>
  <c r="N291" i="4"/>
  <c r="O291" i="4"/>
  <c r="P291" i="4"/>
  <c r="Q291" i="4"/>
  <c r="R291" i="4"/>
  <c r="S291" i="4"/>
  <c r="G292" i="4"/>
  <c r="H292" i="4"/>
  <c r="I292" i="4"/>
  <c r="J292" i="4"/>
  <c r="K292" i="4"/>
  <c r="L292" i="4"/>
  <c r="M292" i="4"/>
  <c r="N292" i="4"/>
  <c r="O292" i="4"/>
  <c r="P292" i="4"/>
  <c r="Q292" i="4"/>
  <c r="R292" i="4"/>
  <c r="S292" i="4"/>
  <c r="G293" i="4"/>
  <c r="H293" i="4"/>
  <c r="I293" i="4"/>
  <c r="J293" i="4"/>
  <c r="K293" i="4"/>
  <c r="L293" i="4"/>
  <c r="M293" i="4"/>
  <c r="N293" i="4"/>
  <c r="O293" i="4"/>
  <c r="P293" i="4"/>
  <c r="Q293" i="4"/>
  <c r="R293" i="4"/>
  <c r="S293" i="4"/>
  <c r="G294" i="4"/>
  <c r="H294" i="4"/>
  <c r="I294" i="4"/>
  <c r="J294" i="4"/>
  <c r="K294" i="4"/>
  <c r="L294" i="4"/>
  <c r="M294" i="4"/>
  <c r="N294" i="4"/>
  <c r="O294" i="4"/>
  <c r="P294" i="4"/>
  <c r="Q294" i="4"/>
  <c r="R294" i="4"/>
  <c r="S294" i="4"/>
  <c r="G295" i="4"/>
  <c r="H295" i="4"/>
  <c r="I295" i="4"/>
  <c r="J295" i="4"/>
  <c r="K295" i="4"/>
  <c r="L295" i="4"/>
  <c r="M295" i="4"/>
  <c r="N295" i="4"/>
  <c r="O295" i="4"/>
  <c r="P295" i="4"/>
  <c r="Q295" i="4"/>
  <c r="R295" i="4"/>
  <c r="S295" i="4"/>
  <c r="G296" i="4"/>
  <c r="H296" i="4"/>
  <c r="I296" i="4"/>
  <c r="J296" i="4"/>
  <c r="K296" i="4"/>
  <c r="L296" i="4"/>
  <c r="M296" i="4"/>
  <c r="N296" i="4"/>
  <c r="O296" i="4"/>
  <c r="P296" i="4"/>
  <c r="Q296" i="4"/>
  <c r="R296" i="4"/>
  <c r="S296" i="4"/>
  <c r="G297" i="4"/>
  <c r="H297" i="4"/>
  <c r="I297" i="4"/>
  <c r="J297" i="4"/>
  <c r="K297" i="4"/>
  <c r="L297" i="4"/>
  <c r="M297" i="4"/>
  <c r="N297" i="4"/>
  <c r="O297" i="4"/>
  <c r="P297" i="4"/>
  <c r="Q297" i="4"/>
  <c r="R297" i="4"/>
  <c r="S297" i="4"/>
  <c r="G298" i="4"/>
  <c r="H298" i="4"/>
  <c r="I298" i="4"/>
  <c r="J298" i="4"/>
  <c r="K298" i="4"/>
  <c r="L298" i="4"/>
  <c r="M298" i="4"/>
  <c r="N298" i="4"/>
  <c r="O298" i="4"/>
  <c r="P298" i="4"/>
  <c r="Q298" i="4"/>
  <c r="R298" i="4"/>
  <c r="S298" i="4"/>
  <c r="G299" i="4"/>
  <c r="H299" i="4"/>
  <c r="I299" i="4"/>
  <c r="J299" i="4"/>
  <c r="K299" i="4"/>
  <c r="L299" i="4"/>
  <c r="M299" i="4"/>
  <c r="N299" i="4"/>
  <c r="O299" i="4"/>
  <c r="P299" i="4"/>
  <c r="Q299" i="4"/>
  <c r="R299" i="4"/>
  <c r="S299" i="4"/>
  <c r="G300" i="4"/>
  <c r="H300" i="4"/>
  <c r="I300" i="4"/>
  <c r="J300" i="4"/>
  <c r="K300" i="4"/>
  <c r="L300" i="4"/>
  <c r="M300" i="4"/>
  <c r="N300" i="4"/>
  <c r="O300" i="4"/>
  <c r="P300" i="4"/>
  <c r="Q300" i="4"/>
  <c r="R300" i="4"/>
  <c r="S300" i="4"/>
  <c r="G301" i="4"/>
  <c r="H301" i="4"/>
  <c r="I301" i="4"/>
  <c r="J301" i="4"/>
  <c r="K301" i="4"/>
  <c r="L301" i="4"/>
  <c r="M301" i="4"/>
  <c r="N301" i="4"/>
  <c r="O301" i="4"/>
  <c r="P301" i="4"/>
  <c r="Q301" i="4"/>
  <c r="R301" i="4"/>
  <c r="S301" i="4"/>
  <c r="G302" i="4"/>
  <c r="H302" i="4"/>
  <c r="I302" i="4"/>
  <c r="J302" i="4"/>
  <c r="K302" i="4"/>
  <c r="L302" i="4"/>
  <c r="M302" i="4"/>
  <c r="N302" i="4"/>
  <c r="O302" i="4"/>
  <c r="P302" i="4"/>
  <c r="Q302" i="4"/>
  <c r="R302" i="4"/>
  <c r="S302" i="4"/>
  <c r="G303" i="4"/>
  <c r="H303" i="4"/>
  <c r="I303" i="4"/>
  <c r="J303" i="4"/>
  <c r="K303" i="4"/>
  <c r="L303" i="4"/>
  <c r="M303" i="4"/>
  <c r="N303" i="4"/>
  <c r="O303" i="4"/>
  <c r="P303" i="4"/>
  <c r="Q303" i="4"/>
  <c r="R303" i="4"/>
  <c r="S303" i="4"/>
  <c r="G304" i="4"/>
  <c r="H304" i="4"/>
  <c r="I304" i="4"/>
  <c r="J304" i="4"/>
  <c r="K304" i="4"/>
  <c r="L304" i="4"/>
  <c r="M304" i="4"/>
  <c r="N304" i="4"/>
  <c r="O304" i="4"/>
  <c r="P304" i="4"/>
  <c r="Q304" i="4"/>
  <c r="R304" i="4"/>
  <c r="S304" i="4"/>
  <c r="G305" i="4"/>
  <c r="H305" i="4"/>
  <c r="I305" i="4"/>
  <c r="J305" i="4"/>
  <c r="K305" i="4"/>
  <c r="L305" i="4"/>
  <c r="M305" i="4"/>
  <c r="N305" i="4"/>
  <c r="O305" i="4"/>
  <c r="P305" i="4"/>
  <c r="Q305" i="4"/>
  <c r="R305" i="4"/>
  <c r="S305" i="4"/>
  <c r="G306" i="4"/>
  <c r="H306" i="4"/>
  <c r="I306" i="4"/>
  <c r="J306" i="4"/>
  <c r="K306" i="4"/>
  <c r="L306" i="4"/>
  <c r="M306" i="4"/>
  <c r="N306" i="4"/>
  <c r="O306" i="4"/>
  <c r="P306" i="4"/>
  <c r="Q306" i="4"/>
  <c r="R306" i="4"/>
  <c r="S306" i="4"/>
  <c r="G307" i="4"/>
  <c r="H307" i="4"/>
  <c r="I307" i="4"/>
  <c r="J307" i="4"/>
  <c r="K307" i="4"/>
  <c r="L307" i="4"/>
  <c r="M307" i="4"/>
  <c r="N307" i="4"/>
  <c r="O307" i="4"/>
  <c r="P307" i="4"/>
  <c r="Q307" i="4"/>
  <c r="R307" i="4"/>
  <c r="S307" i="4"/>
  <c r="G308" i="4"/>
  <c r="H308" i="4"/>
  <c r="I308" i="4"/>
  <c r="J308" i="4"/>
  <c r="K308" i="4"/>
  <c r="L308" i="4"/>
  <c r="M308" i="4"/>
  <c r="N308" i="4"/>
  <c r="O308" i="4"/>
  <c r="P308" i="4"/>
  <c r="Q308" i="4"/>
  <c r="R308" i="4"/>
  <c r="S308" i="4"/>
  <c r="G309" i="4"/>
  <c r="H309" i="4"/>
  <c r="I309" i="4"/>
  <c r="J309" i="4"/>
  <c r="K309" i="4"/>
  <c r="L309" i="4"/>
  <c r="M309" i="4"/>
  <c r="N309" i="4"/>
  <c r="O309" i="4"/>
  <c r="P309" i="4"/>
  <c r="Q309" i="4"/>
  <c r="R309" i="4"/>
  <c r="S309" i="4"/>
  <c r="G310" i="4"/>
  <c r="H310" i="4"/>
  <c r="I310" i="4"/>
  <c r="J310" i="4"/>
  <c r="K310" i="4"/>
  <c r="L310" i="4"/>
  <c r="M310" i="4"/>
  <c r="N310" i="4"/>
  <c r="O310" i="4"/>
  <c r="P310" i="4"/>
  <c r="Q310" i="4"/>
  <c r="R310" i="4"/>
  <c r="S310" i="4"/>
  <c r="G311" i="4"/>
  <c r="H311" i="4"/>
  <c r="I311" i="4"/>
  <c r="J311" i="4"/>
  <c r="K311" i="4"/>
  <c r="L311" i="4"/>
  <c r="M311" i="4"/>
  <c r="N311" i="4"/>
  <c r="O311" i="4"/>
  <c r="P311" i="4"/>
  <c r="Q311" i="4"/>
  <c r="R311" i="4"/>
  <c r="S311" i="4"/>
  <c r="G312" i="4"/>
  <c r="H312" i="4"/>
  <c r="I312" i="4"/>
  <c r="J312" i="4"/>
  <c r="K312" i="4"/>
  <c r="L312" i="4"/>
  <c r="M312" i="4"/>
  <c r="N312" i="4"/>
  <c r="O312" i="4"/>
  <c r="P312" i="4"/>
  <c r="Q312" i="4"/>
  <c r="R312" i="4"/>
  <c r="S312" i="4"/>
  <c r="G313" i="4"/>
  <c r="H313" i="4"/>
  <c r="I313" i="4"/>
  <c r="J313" i="4"/>
  <c r="K313" i="4"/>
  <c r="L313" i="4"/>
  <c r="M313" i="4"/>
  <c r="N313" i="4"/>
  <c r="O313" i="4"/>
  <c r="P313" i="4"/>
  <c r="Q313" i="4"/>
  <c r="R313" i="4"/>
  <c r="S313" i="4"/>
  <c r="G314" i="4"/>
  <c r="H314" i="4"/>
  <c r="I314" i="4"/>
  <c r="J314" i="4"/>
  <c r="K314" i="4"/>
  <c r="L314" i="4"/>
  <c r="M314" i="4"/>
  <c r="N314" i="4"/>
  <c r="O314" i="4"/>
  <c r="P314" i="4"/>
  <c r="Q314" i="4"/>
  <c r="R314" i="4"/>
  <c r="S314" i="4"/>
  <c r="G315" i="4"/>
  <c r="H315" i="4"/>
  <c r="I315" i="4"/>
  <c r="J315" i="4"/>
  <c r="K315" i="4"/>
  <c r="L315" i="4"/>
  <c r="M315" i="4"/>
  <c r="N315" i="4"/>
  <c r="O315" i="4"/>
  <c r="P315" i="4"/>
  <c r="Q315" i="4"/>
  <c r="R315" i="4"/>
  <c r="S315" i="4"/>
  <c r="G316" i="4"/>
  <c r="H316" i="4"/>
  <c r="I316" i="4"/>
  <c r="J316" i="4"/>
  <c r="K316" i="4"/>
  <c r="L316" i="4"/>
  <c r="M316" i="4"/>
  <c r="N316" i="4"/>
  <c r="O316" i="4"/>
  <c r="P316" i="4"/>
  <c r="Q316" i="4"/>
  <c r="R316" i="4"/>
  <c r="S316" i="4"/>
  <c r="G317" i="4"/>
  <c r="H317" i="4"/>
  <c r="I317" i="4"/>
  <c r="J317" i="4"/>
  <c r="K317" i="4"/>
  <c r="L317" i="4"/>
  <c r="M317" i="4"/>
  <c r="N317" i="4"/>
  <c r="O317" i="4"/>
  <c r="P317" i="4"/>
  <c r="Q317" i="4"/>
  <c r="R317" i="4"/>
  <c r="S317" i="4"/>
  <c r="G318" i="4"/>
  <c r="H318" i="4"/>
  <c r="I318" i="4"/>
  <c r="J318" i="4"/>
  <c r="K318" i="4"/>
  <c r="L318" i="4"/>
  <c r="M318" i="4"/>
  <c r="N318" i="4"/>
  <c r="O318" i="4"/>
  <c r="P318" i="4"/>
  <c r="Q318" i="4"/>
  <c r="R318" i="4"/>
  <c r="S318" i="4"/>
  <c r="G319" i="4"/>
  <c r="H319" i="4"/>
  <c r="I319" i="4"/>
  <c r="J319" i="4"/>
  <c r="K319" i="4"/>
  <c r="L319" i="4"/>
  <c r="M319" i="4"/>
  <c r="N319" i="4"/>
  <c r="O319" i="4"/>
  <c r="P319" i="4"/>
  <c r="Q319" i="4"/>
  <c r="R319" i="4"/>
  <c r="S319" i="4"/>
  <c r="G320" i="4"/>
  <c r="H320" i="4"/>
  <c r="I320" i="4"/>
  <c r="J320" i="4"/>
  <c r="K320" i="4"/>
  <c r="L320" i="4"/>
  <c r="M320" i="4"/>
  <c r="N320" i="4"/>
  <c r="O320" i="4"/>
  <c r="P320" i="4"/>
  <c r="Q320" i="4"/>
  <c r="R320" i="4"/>
  <c r="S320" i="4"/>
  <c r="G321" i="4"/>
  <c r="H321" i="4"/>
  <c r="I321" i="4"/>
  <c r="J321" i="4"/>
  <c r="K321" i="4"/>
  <c r="L321" i="4"/>
  <c r="M321" i="4"/>
  <c r="N321" i="4"/>
  <c r="O321" i="4"/>
  <c r="P321" i="4"/>
  <c r="Q321" i="4"/>
  <c r="R321" i="4"/>
  <c r="S321" i="4"/>
  <c r="G322" i="4"/>
  <c r="H322" i="4"/>
  <c r="I322" i="4"/>
  <c r="J322" i="4"/>
  <c r="K322" i="4"/>
  <c r="L322" i="4"/>
  <c r="M322" i="4"/>
  <c r="N322" i="4"/>
  <c r="O322" i="4"/>
  <c r="P322" i="4"/>
  <c r="Q322" i="4"/>
  <c r="R322" i="4"/>
  <c r="S322" i="4"/>
  <c r="G323" i="4"/>
  <c r="H323" i="4"/>
  <c r="I323" i="4"/>
  <c r="J323" i="4"/>
  <c r="K323" i="4"/>
  <c r="L323" i="4"/>
  <c r="M323" i="4"/>
  <c r="N323" i="4"/>
  <c r="O323" i="4"/>
  <c r="P323" i="4"/>
  <c r="Q323" i="4"/>
  <c r="R323" i="4"/>
  <c r="S323" i="4"/>
  <c r="G324" i="4"/>
  <c r="H324" i="4"/>
  <c r="I324" i="4"/>
  <c r="J324" i="4"/>
  <c r="K324" i="4"/>
  <c r="L324" i="4"/>
  <c r="M324" i="4"/>
  <c r="N324" i="4"/>
  <c r="O324" i="4"/>
  <c r="P324" i="4"/>
  <c r="Q324" i="4"/>
  <c r="R324" i="4"/>
  <c r="S324" i="4"/>
  <c r="G325" i="4"/>
  <c r="H325" i="4"/>
  <c r="I325" i="4"/>
  <c r="J325" i="4"/>
  <c r="K325" i="4"/>
  <c r="L325" i="4"/>
  <c r="M325" i="4"/>
  <c r="N325" i="4"/>
  <c r="O325" i="4"/>
  <c r="P325" i="4"/>
  <c r="Q325" i="4"/>
  <c r="R325" i="4"/>
  <c r="S325" i="4"/>
  <c r="G326" i="4"/>
  <c r="H326" i="4"/>
  <c r="I326" i="4"/>
  <c r="J326" i="4"/>
  <c r="K326" i="4"/>
  <c r="L326" i="4"/>
  <c r="M326" i="4"/>
  <c r="N326" i="4"/>
  <c r="O326" i="4"/>
  <c r="P326" i="4"/>
  <c r="Q326" i="4"/>
  <c r="R326" i="4"/>
  <c r="S326" i="4"/>
  <c r="G327" i="4"/>
  <c r="H327" i="4"/>
  <c r="I327" i="4"/>
  <c r="J327" i="4"/>
  <c r="K327" i="4"/>
  <c r="L327" i="4"/>
  <c r="M327" i="4"/>
  <c r="N327" i="4"/>
  <c r="O327" i="4"/>
  <c r="P327" i="4"/>
  <c r="Q327" i="4"/>
  <c r="R327" i="4"/>
  <c r="S327" i="4"/>
  <c r="G328" i="4"/>
  <c r="H328" i="4"/>
  <c r="I328" i="4"/>
  <c r="J328" i="4"/>
  <c r="K328" i="4"/>
  <c r="L328" i="4"/>
  <c r="M328" i="4"/>
  <c r="N328" i="4"/>
  <c r="O328" i="4"/>
  <c r="P328" i="4"/>
  <c r="Q328" i="4"/>
  <c r="R328" i="4"/>
  <c r="S328" i="4"/>
  <c r="G329" i="4"/>
  <c r="H329" i="4"/>
  <c r="I329" i="4"/>
  <c r="J329" i="4"/>
  <c r="K329" i="4"/>
  <c r="L329" i="4"/>
  <c r="M329" i="4"/>
  <c r="N329" i="4"/>
  <c r="O329" i="4"/>
  <c r="P329" i="4"/>
  <c r="Q329" i="4"/>
  <c r="R329" i="4"/>
  <c r="S329" i="4"/>
  <c r="G330" i="4"/>
  <c r="H330" i="4"/>
  <c r="I330" i="4"/>
  <c r="J330" i="4"/>
  <c r="K330" i="4"/>
  <c r="L330" i="4"/>
  <c r="M330" i="4"/>
  <c r="N330" i="4"/>
  <c r="O330" i="4"/>
  <c r="P330" i="4"/>
  <c r="Q330" i="4"/>
  <c r="R330" i="4"/>
  <c r="S330" i="4"/>
  <c r="G331" i="4"/>
  <c r="H331" i="4"/>
  <c r="I331" i="4"/>
  <c r="J331" i="4"/>
  <c r="K331" i="4"/>
  <c r="L331" i="4"/>
  <c r="M331" i="4"/>
  <c r="N331" i="4"/>
  <c r="O331" i="4"/>
  <c r="P331" i="4"/>
  <c r="Q331" i="4"/>
  <c r="R331" i="4"/>
  <c r="S331" i="4"/>
  <c r="G332" i="4"/>
  <c r="H332" i="4"/>
  <c r="I332" i="4"/>
  <c r="J332" i="4"/>
  <c r="K332" i="4"/>
  <c r="L332" i="4"/>
  <c r="M332" i="4"/>
  <c r="N332" i="4"/>
  <c r="O332" i="4"/>
  <c r="P332" i="4"/>
  <c r="Q332" i="4"/>
  <c r="R332" i="4"/>
  <c r="S332" i="4"/>
  <c r="G333" i="4"/>
  <c r="H333" i="4"/>
  <c r="I333" i="4"/>
  <c r="J333" i="4"/>
  <c r="K333" i="4"/>
  <c r="L333" i="4"/>
  <c r="M333" i="4"/>
  <c r="N333" i="4"/>
  <c r="O333" i="4"/>
  <c r="P333" i="4"/>
  <c r="Q333" i="4"/>
  <c r="R333" i="4"/>
  <c r="S333" i="4"/>
  <c r="G334" i="4"/>
  <c r="H334" i="4"/>
  <c r="I334" i="4"/>
  <c r="J334" i="4"/>
  <c r="K334" i="4"/>
  <c r="L334" i="4"/>
  <c r="M334" i="4"/>
  <c r="N334" i="4"/>
  <c r="O334" i="4"/>
  <c r="P334" i="4"/>
  <c r="Q334" i="4"/>
  <c r="R334" i="4"/>
  <c r="S334" i="4"/>
  <c r="G335" i="4"/>
  <c r="H335" i="4"/>
  <c r="I335" i="4"/>
  <c r="J335" i="4"/>
  <c r="K335" i="4"/>
  <c r="L335" i="4"/>
  <c r="M335" i="4"/>
  <c r="N335" i="4"/>
  <c r="O335" i="4"/>
  <c r="P335" i="4"/>
  <c r="Q335" i="4"/>
  <c r="R335" i="4"/>
  <c r="S335" i="4"/>
  <c r="G336" i="4"/>
  <c r="H336" i="4"/>
  <c r="I336" i="4"/>
  <c r="J336" i="4"/>
  <c r="K336" i="4"/>
  <c r="L336" i="4"/>
  <c r="M336" i="4"/>
  <c r="N336" i="4"/>
  <c r="O336" i="4"/>
  <c r="P336" i="4"/>
  <c r="Q336" i="4"/>
  <c r="R336" i="4"/>
  <c r="S336" i="4"/>
  <c r="G337" i="4"/>
  <c r="H337" i="4"/>
  <c r="I337" i="4"/>
  <c r="J337" i="4"/>
  <c r="K337" i="4"/>
  <c r="L337" i="4"/>
  <c r="M337" i="4"/>
  <c r="N337" i="4"/>
  <c r="O337" i="4"/>
  <c r="P337" i="4"/>
  <c r="Q337" i="4"/>
  <c r="R337" i="4"/>
  <c r="S337" i="4"/>
  <c r="G338" i="4"/>
  <c r="H338" i="4"/>
  <c r="I338" i="4"/>
  <c r="J338" i="4"/>
  <c r="K338" i="4"/>
  <c r="L338" i="4"/>
  <c r="M338" i="4"/>
  <c r="N338" i="4"/>
  <c r="O338" i="4"/>
  <c r="P338" i="4"/>
  <c r="Q338" i="4"/>
  <c r="R338" i="4"/>
  <c r="S338" i="4"/>
  <c r="G339" i="4"/>
  <c r="H339" i="4"/>
  <c r="I339" i="4"/>
  <c r="J339" i="4"/>
  <c r="K339" i="4"/>
  <c r="L339" i="4"/>
  <c r="M339" i="4"/>
  <c r="N339" i="4"/>
  <c r="O339" i="4"/>
  <c r="P339" i="4"/>
  <c r="Q339" i="4"/>
  <c r="R339" i="4"/>
  <c r="S339" i="4"/>
  <c r="G340" i="4"/>
  <c r="H340" i="4"/>
  <c r="I340" i="4"/>
  <c r="J340" i="4"/>
  <c r="K340" i="4"/>
  <c r="L340" i="4"/>
  <c r="M340" i="4"/>
  <c r="N340" i="4"/>
  <c r="O340" i="4"/>
  <c r="P340" i="4"/>
  <c r="Q340" i="4"/>
  <c r="R340" i="4"/>
  <c r="S340" i="4"/>
  <c r="G341" i="4"/>
  <c r="H341" i="4"/>
  <c r="I341" i="4"/>
  <c r="J341" i="4"/>
  <c r="K341" i="4"/>
  <c r="L341" i="4"/>
  <c r="M341" i="4"/>
  <c r="N341" i="4"/>
  <c r="O341" i="4"/>
  <c r="P341" i="4"/>
  <c r="Q341" i="4"/>
  <c r="R341" i="4"/>
  <c r="S341" i="4"/>
  <c r="G342" i="4"/>
  <c r="H342" i="4"/>
  <c r="I342" i="4"/>
  <c r="J342" i="4"/>
  <c r="K342" i="4"/>
  <c r="L342" i="4"/>
  <c r="M342" i="4"/>
  <c r="N342" i="4"/>
  <c r="O342" i="4"/>
  <c r="P342" i="4"/>
  <c r="Q342" i="4"/>
  <c r="R342" i="4"/>
  <c r="S342" i="4"/>
  <c r="G343" i="4"/>
  <c r="H343" i="4"/>
  <c r="I343" i="4"/>
  <c r="J343" i="4"/>
  <c r="K343" i="4"/>
  <c r="L343" i="4"/>
  <c r="M343" i="4"/>
  <c r="N343" i="4"/>
  <c r="O343" i="4"/>
  <c r="P343" i="4"/>
  <c r="Q343" i="4"/>
  <c r="R343" i="4"/>
  <c r="S343" i="4"/>
  <c r="G344" i="4"/>
  <c r="H344" i="4"/>
  <c r="I344" i="4"/>
  <c r="J344" i="4"/>
  <c r="K344" i="4"/>
  <c r="L344" i="4"/>
  <c r="M344" i="4"/>
  <c r="N344" i="4"/>
  <c r="O344" i="4"/>
  <c r="P344" i="4"/>
  <c r="Q344" i="4"/>
  <c r="R344" i="4"/>
  <c r="S344" i="4"/>
  <c r="G345" i="4"/>
  <c r="H345" i="4"/>
  <c r="I345" i="4"/>
  <c r="J345" i="4"/>
  <c r="K345" i="4"/>
  <c r="L345" i="4"/>
  <c r="M345" i="4"/>
  <c r="N345" i="4"/>
  <c r="O345" i="4"/>
  <c r="P345" i="4"/>
  <c r="Q345" i="4"/>
  <c r="R345" i="4"/>
  <c r="S345" i="4"/>
  <c r="G346" i="4"/>
  <c r="H346" i="4"/>
  <c r="I346" i="4"/>
  <c r="J346" i="4"/>
  <c r="K346" i="4"/>
  <c r="L346" i="4"/>
  <c r="M346" i="4"/>
  <c r="N346" i="4"/>
  <c r="O346" i="4"/>
  <c r="P346" i="4"/>
  <c r="Q346" i="4"/>
  <c r="R346" i="4"/>
  <c r="S346" i="4"/>
  <c r="G347" i="4"/>
  <c r="H347" i="4"/>
  <c r="I347" i="4"/>
  <c r="J347" i="4"/>
  <c r="K347" i="4"/>
  <c r="L347" i="4"/>
  <c r="M347" i="4"/>
  <c r="N347" i="4"/>
  <c r="O347" i="4"/>
  <c r="P347" i="4"/>
  <c r="Q347" i="4"/>
  <c r="R347" i="4"/>
  <c r="S347" i="4"/>
  <c r="G348" i="4"/>
  <c r="H348" i="4"/>
  <c r="I348" i="4"/>
  <c r="J348" i="4"/>
  <c r="K348" i="4"/>
  <c r="L348" i="4"/>
  <c r="M348" i="4"/>
  <c r="N348" i="4"/>
  <c r="O348" i="4"/>
  <c r="P348" i="4"/>
  <c r="Q348" i="4"/>
  <c r="R348" i="4"/>
  <c r="S348" i="4"/>
  <c r="G349" i="4"/>
  <c r="H349" i="4"/>
  <c r="I349" i="4"/>
  <c r="J349" i="4"/>
  <c r="K349" i="4"/>
  <c r="L349" i="4"/>
  <c r="M349" i="4"/>
  <c r="N349" i="4"/>
  <c r="O349" i="4"/>
  <c r="P349" i="4"/>
  <c r="Q349" i="4"/>
  <c r="R349" i="4"/>
  <c r="S349" i="4"/>
  <c r="G350" i="4"/>
  <c r="H350" i="4"/>
  <c r="I350" i="4"/>
  <c r="J350" i="4"/>
  <c r="K350" i="4"/>
  <c r="L350" i="4"/>
  <c r="M350" i="4"/>
  <c r="N350" i="4"/>
  <c r="O350" i="4"/>
  <c r="P350" i="4"/>
  <c r="Q350" i="4"/>
  <c r="R350" i="4"/>
  <c r="S350" i="4"/>
  <c r="G351" i="4"/>
  <c r="H351" i="4"/>
  <c r="I351" i="4"/>
  <c r="J351" i="4"/>
  <c r="K351" i="4"/>
  <c r="L351" i="4"/>
  <c r="M351" i="4"/>
  <c r="N351" i="4"/>
  <c r="O351" i="4"/>
  <c r="P351" i="4"/>
  <c r="Q351" i="4"/>
  <c r="R351" i="4"/>
  <c r="S351" i="4"/>
  <c r="G352" i="4"/>
  <c r="H352" i="4"/>
  <c r="I352" i="4"/>
  <c r="J352" i="4"/>
  <c r="K352" i="4"/>
  <c r="L352" i="4"/>
  <c r="M352" i="4"/>
  <c r="N352" i="4"/>
  <c r="O352" i="4"/>
  <c r="P352" i="4"/>
  <c r="Q352" i="4"/>
  <c r="R352" i="4"/>
  <c r="S352" i="4"/>
  <c r="G353" i="4"/>
  <c r="H353" i="4"/>
  <c r="I353" i="4"/>
  <c r="J353" i="4"/>
  <c r="K353" i="4"/>
  <c r="L353" i="4"/>
  <c r="M353" i="4"/>
  <c r="N353" i="4"/>
  <c r="O353" i="4"/>
  <c r="P353" i="4"/>
  <c r="Q353" i="4"/>
  <c r="R353" i="4"/>
  <c r="S353" i="4"/>
  <c r="G354" i="4"/>
  <c r="H354" i="4"/>
  <c r="I354" i="4"/>
  <c r="J354" i="4"/>
  <c r="K354" i="4"/>
  <c r="L354" i="4"/>
  <c r="M354" i="4"/>
  <c r="N354" i="4"/>
  <c r="O354" i="4"/>
  <c r="P354" i="4"/>
  <c r="Q354" i="4"/>
  <c r="R354" i="4"/>
  <c r="S354" i="4"/>
  <c r="G355" i="4"/>
  <c r="H355" i="4"/>
  <c r="I355" i="4"/>
  <c r="J355" i="4"/>
  <c r="K355" i="4"/>
  <c r="L355" i="4"/>
  <c r="M355" i="4"/>
  <c r="N355" i="4"/>
  <c r="O355" i="4"/>
  <c r="P355" i="4"/>
  <c r="Q355" i="4"/>
  <c r="R355" i="4"/>
  <c r="S355" i="4"/>
  <c r="G356" i="4"/>
  <c r="H356" i="4"/>
  <c r="I356" i="4"/>
  <c r="J356" i="4"/>
  <c r="K356" i="4"/>
  <c r="L356" i="4"/>
  <c r="M356" i="4"/>
  <c r="N356" i="4"/>
  <c r="O356" i="4"/>
  <c r="P356" i="4"/>
  <c r="Q356" i="4"/>
  <c r="R356" i="4"/>
  <c r="S356" i="4"/>
  <c r="G357" i="4"/>
  <c r="H357" i="4"/>
  <c r="I357" i="4"/>
  <c r="J357" i="4"/>
  <c r="K357" i="4"/>
  <c r="L357" i="4"/>
  <c r="M357" i="4"/>
  <c r="N357" i="4"/>
  <c r="O357" i="4"/>
  <c r="P357" i="4"/>
  <c r="Q357" i="4"/>
  <c r="R357" i="4"/>
  <c r="S357" i="4"/>
  <c r="G358" i="4"/>
  <c r="H358" i="4"/>
  <c r="I358" i="4"/>
  <c r="J358" i="4"/>
  <c r="K358" i="4"/>
  <c r="L358" i="4"/>
  <c r="M358" i="4"/>
  <c r="N358" i="4"/>
  <c r="O358" i="4"/>
  <c r="P358" i="4"/>
  <c r="Q358" i="4"/>
  <c r="R358" i="4"/>
  <c r="S358" i="4"/>
  <c r="G359" i="4"/>
  <c r="H359" i="4"/>
  <c r="I359" i="4"/>
  <c r="J359" i="4"/>
  <c r="K359" i="4"/>
  <c r="L359" i="4"/>
  <c r="M359" i="4"/>
  <c r="N359" i="4"/>
  <c r="O359" i="4"/>
  <c r="P359" i="4"/>
  <c r="Q359" i="4"/>
  <c r="R359" i="4"/>
  <c r="S359" i="4"/>
  <c r="G360" i="4"/>
  <c r="H360" i="4"/>
  <c r="I360" i="4"/>
  <c r="J360" i="4"/>
  <c r="K360" i="4"/>
  <c r="L360" i="4"/>
  <c r="M360" i="4"/>
  <c r="N360" i="4"/>
  <c r="O360" i="4"/>
  <c r="P360" i="4"/>
  <c r="Q360" i="4"/>
  <c r="R360" i="4"/>
  <c r="S360" i="4"/>
  <c r="G361" i="4"/>
  <c r="H361" i="4"/>
  <c r="I361" i="4"/>
  <c r="J361" i="4"/>
  <c r="K361" i="4"/>
  <c r="L361" i="4"/>
  <c r="M361" i="4"/>
  <c r="N361" i="4"/>
  <c r="O361" i="4"/>
  <c r="P361" i="4"/>
  <c r="Q361" i="4"/>
  <c r="R361" i="4"/>
  <c r="S361" i="4"/>
  <c r="G362" i="4"/>
  <c r="H362" i="4"/>
  <c r="I362" i="4"/>
  <c r="J362" i="4"/>
  <c r="K362" i="4"/>
  <c r="L362" i="4"/>
  <c r="M362" i="4"/>
  <c r="N362" i="4"/>
  <c r="O362" i="4"/>
  <c r="P362" i="4"/>
  <c r="Q362" i="4"/>
  <c r="R362" i="4"/>
  <c r="S362" i="4"/>
  <c r="G363" i="4"/>
  <c r="H363" i="4"/>
  <c r="I363" i="4"/>
  <c r="J363" i="4"/>
  <c r="K363" i="4"/>
  <c r="L363" i="4"/>
  <c r="M363" i="4"/>
  <c r="N363" i="4"/>
  <c r="O363" i="4"/>
  <c r="P363" i="4"/>
  <c r="Q363" i="4"/>
  <c r="R363" i="4"/>
  <c r="S363" i="4"/>
  <c r="G364" i="4"/>
  <c r="H364" i="4"/>
  <c r="I364" i="4"/>
  <c r="J364" i="4"/>
  <c r="K364" i="4"/>
  <c r="L364" i="4"/>
  <c r="M364" i="4"/>
  <c r="N364" i="4"/>
  <c r="O364" i="4"/>
  <c r="P364" i="4"/>
  <c r="Q364" i="4"/>
  <c r="R364" i="4"/>
  <c r="S364" i="4"/>
  <c r="G365" i="4"/>
  <c r="H365" i="4"/>
  <c r="I365" i="4"/>
  <c r="J365" i="4"/>
  <c r="K365" i="4"/>
  <c r="L365" i="4"/>
  <c r="M365" i="4"/>
  <c r="N365" i="4"/>
  <c r="O365" i="4"/>
  <c r="P365" i="4"/>
  <c r="Q365" i="4"/>
  <c r="R365" i="4"/>
  <c r="S365" i="4"/>
  <c r="G366" i="4"/>
  <c r="H366" i="4"/>
  <c r="I366" i="4"/>
  <c r="J366" i="4"/>
  <c r="K366" i="4"/>
  <c r="L366" i="4"/>
  <c r="M366" i="4"/>
  <c r="N366" i="4"/>
  <c r="O366" i="4"/>
  <c r="P366" i="4"/>
  <c r="Q366" i="4"/>
  <c r="R366" i="4"/>
  <c r="S366" i="4"/>
  <c r="G367" i="4"/>
  <c r="H367" i="4"/>
  <c r="I367" i="4"/>
  <c r="J367" i="4"/>
  <c r="K367" i="4"/>
  <c r="L367" i="4"/>
  <c r="M367" i="4"/>
  <c r="N367" i="4"/>
  <c r="O367" i="4"/>
  <c r="P367" i="4"/>
  <c r="Q367" i="4"/>
  <c r="R367" i="4"/>
  <c r="S367" i="4"/>
  <c r="G368" i="4"/>
  <c r="H368" i="4"/>
  <c r="I368" i="4"/>
  <c r="J368" i="4"/>
  <c r="K368" i="4"/>
  <c r="L368" i="4"/>
  <c r="M368" i="4"/>
  <c r="N368" i="4"/>
  <c r="O368" i="4"/>
  <c r="P368" i="4"/>
  <c r="Q368" i="4"/>
  <c r="R368" i="4"/>
  <c r="S368" i="4"/>
  <c r="G369" i="4"/>
  <c r="H369" i="4"/>
  <c r="I369" i="4"/>
  <c r="J369" i="4"/>
  <c r="K369" i="4"/>
  <c r="L369" i="4"/>
  <c r="M369" i="4"/>
  <c r="N369" i="4"/>
  <c r="O369" i="4"/>
  <c r="P369" i="4"/>
  <c r="Q369" i="4"/>
  <c r="R369" i="4"/>
  <c r="S369" i="4"/>
  <c r="G370" i="4"/>
  <c r="H370" i="4"/>
  <c r="I370" i="4"/>
  <c r="J370" i="4"/>
  <c r="K370" i="4"/>
  <c r="L370" i="4"/>
  <c r="M370" i="4"/>
  <c r="N370" i="4"/>
  <c r="O370" i="4"/>
  <c r="P370" i="4"/>
  <c r="Q370" i="4"/>
  <c r="R370" i="4"/>
  <c r="S370" i="4"/>
  <c r="G371" i="4"/>
  <c r="H371" i="4"/>
  <c r="I371" i="4"/>
  <c r="J371" i="4"/>
  <c r="K371" i="4"/>
  <c r="L371" i="4"/>
  <c r="M371" i="4"/>
  <c r="N371" i="4"/>
  <c r="O371" i="4"/>
  <c r="P371" i="4"/>
  <c r="Q371" i="4"/>
  <c r="R371" i="4"/>
  <c r="S371" i="4"/>
  <c r="G372" i="4"/>
  <c r="H372" i="4"/>
  <c r="I372" i="4"/>
  <c r="J372" i="4"/>
  <c r="K372" i="4"/>
  <c r="L372" i="4"/>
  <c r="M372" i="4"/>
  <c r="N372" i="4"/>
  <c r="O372" i="4"/>
  <c r="P372" i="4"/>
  <c r="Q372" i="4"/>
  <c r="R372" i="4"/>
  <c r="S372" i="4"/>
  <c r="G373" i="4"/>
  <c r="H373" i="4"/>
  <c r="I373" i="4"/>
  <c r="J373" i="4"/>
  <c r="K373" i="4"/>
  <c r="L373" i="4"/>
  <c r="M373" i="4"/>
  <c r="N373" i="4"/>
  <c r="O373" i="4"/>
  <c r="P373" i="4"/>
  <c r="Q373" i="4"/>
  <c r="R373" i="4"/>
  <c r="S373" i="4"/>
  <c r="G374" i="4"/>
  <c r="H374" i="4"/>
  <c r="I374" i="4"/>
  <c r="J374" i="4"/>
  <c r="K374" i="4"/>
  <c r="L374" i="4"/>
  <c r="M374" i="4"/>
  <c r="N374" i="4"/>
  <c r="O374" i="4"/>
  <c r="P374" i="4"/>
  <c r="Q374" i="4"/>
  <c r="R374" i="4"/>
  <c r="S374" i="4"/>
  <c r="G375" i="4"/>
  <c r="H375" i="4"/>
  <c r="I375" i="4"/>
  <c r="J375" i="4"/>
  <c r="K375" i="4"/>
  <c r="L375" i="4"/>
  <c r="M375" i="4"/>
  <c r="N375" i="4"/>
  <c r="O375" i="4"/>
  <c r="P375" i="4"/>
  <c r="Q375" i="4"/>
  <c r="R375" i="4"/>
  <c r="S375" i="4"/>
  <c r="G376" i="4"/>
  <c r="H376" i="4"/>
  <c r="I376" i="4"/>
  <c r="J376" i="4"/>
  <c r="K376" i="4"/>
  <c r="L376" i="4"/>
  <c r="M376" i="4"/>
  <c r="N376" i="4"/>
  <c r="O376" i="4"/>
  <c r="P376" i="4"/>
  <c r="Q376" i="4"/>
  <c r="R376" i="4"/>
  <c r="S376" i="4"/>
  <c r="G377" i="4"/>
  <c r="H377" i="4"/>
  <c r="I377" i="4"/>
  <c r="J377" i="4"/>
  <c r="K377" i="4"/>
  <c r="L377" i="4"/>
  <c r="M377" i="4"/>
  <c r="N377" i="4"/>
  <c r="O377" i="4"/>
  <c r="P377" i="4"/>
  <c r="Q377" i="4"/>
  <c r="R377" i="4"/>
  <c r="S377" i="4"/>
  <c r="G378" i="4"/>
  <c r="H378" i="4"/>
  <c r="I378" i="4"/>
  <c r="J378" i="4"/>
  <c r="K378" i="4"/>
  <c r="L378" i="4"/>
  <c r="M378" i="4"/>
  <c r="N378" i="4"/>
  <c r="O378" i="4"/>
  <c r="P378" i="4"/>
  <c r="Q378" i="4"/>
  <c r="R378" i="4"/>
  <c r="S378" i="4"/>
  <c r="G379" i="4"/>
  <c r="H379" i="4"/>
  <c r="I379" i="4"/>
  <c r="J379" i="4"/>
  <c r="K379" i="4"/>
  <c r="L379" i="4"/>
  <c r="M379" i="4"/>
  <c r="N379" i="4"/>
  <c r="O379" i="4"/>
  <c r="P379" i="4"/>
  <c r="Q379" i="4"/>
  <c r="R379" i="4"/>
  <c r="S379" i="4"/>
  <c r="G380" i="4"/>
  <c r="H380" i="4"/>
  <c r="I380" i="4"/>
  <c r="J380" i="4"/>
  <c r="K380" i="4"/>
  <c r="L380" i="4"/>
  <c r="M380" i="4"/>
  <c r="N380" i="4"/>
  <c r="O380" i="4"/>
  <c r="P380" i="4"/>
  <c r="Q380" i="4"/>
  <c r="R380" i="4"/>
  <c r="S380" i="4"/>
  <c r="G381" i="4"/>
  <c r="H381" i="4"/>
  <c r="I381" i="4"/>
  <c r="J381" i="4"/>
  <c r="K381" i="4"/>
  <c r="L381" i="4"/>
  <c r="M381" i="4"/>
  <c r="N381" i="4"/>
  <c r="O381" i="4"/>
  <c r="P381" i="4"/>
  <c r="Q381" i="4"/>
  <c r="R381" i="4"/>
  <c r="S381" i="4"/>
  <c r="G382" i="4"/>
  <c r="H382" i="4"/>
  <c r="I382" i="4"/>
  <c r="J382" i="4"/>
  <c r="K382" i="4"/>
  <c r="L382" i="4"/>
  <c r="M382" i="4"/>
  <c r="N382" i="4"/>
  <c r="O382" i="4"/>
  <c r="P382" i="4"/>
  <c r="Q382" i="4"/>
  <c r="R382" i="4"/>
  <c r="S382" i="4"/>
  <c r="G383" i="4"/>
  <c r="H383" i="4"/>
  <c r="I383" i="4"/>
  <c r="J383" i="4"/>
  <c r="K383" i="4"/>
  <c r="L383" i="4"/>
  <c r="M383" i="4"/>
  <c r="N383" i="4"/>
  <c r="O383" i="4"/>
  <c r="P383" i="4"/>
  <c r="Q383" i="4"/>
  <c r="R383" i="4"/>
  <c r="S383" i="4"/>
  <c r="G384" i="4"/>
  <c r="H384" i="4"/>
  <c r="I384" i="4"/>
  <c r="J384" i="4"/>
  <c r="K384" i="4"/>
  <c r="L384" i="4"/>
  <c r="M384" i="4"/>
  <c r="N384" i="4"/>
  <c r="O384" i="4"/>
  <c r="P384" i="4"/>
  <c r="Q384" i="4"/>
  <c r="R384" i="4"/>
  <c r="S384" i="4"/>
  <c r="G385" i="4"/>
  <c r="H385" i="4"/>
  <c r="I385" i="4"/>
  <c r="J385" i="4"/>
  <c r="K385" i="4"/>
  <c r="L385" i="4"/>
  <c r="M385" i="4"/>
  <c r="N385" i="4"/>
  <c r="O385" i="4"/>
  <c r="P385" i="4"/>
  <c r="Q385" i="4"/>
  <c r="R385" i="4"/>
  <c r="S385" i="4"/>
  <c r="G386" i="4"/>
  <c r="H386" i="4"/>
  <c r="I386" i="4"/>
  <c r="J386" i="4"/>
  <c r="K386" i="4"/>
  <c r="L386" i="4"/>
  <c r="M386" i="4"/>
  <c r="N386" i="4"/>
  <c r="O386" i="4"/>
  <c r="P386" i="4"/>
  <c r="Q386" i="4"/>
  <c r="R386" i="4"/>
  <c r="S386" i="4"/>
  <c r="G387" i="4"/>
  <c r="H387" i="4"/>
  <c r="I387" i="4"/>
  <c r="J387" i="4"/>
  <c r="K387" i="4"/>
  <c r="L387" i="4"/>
  <c r="M387" i="4"/>
  <c r="N387" i="4"/>
  <c r="O387" i="4"/>
  <c r="P387" i="4"/>
  <c r="Q387" i="4"/>
  <c r="R387" i="4"/>
  <c r="S387" i="4"/>
  <c r="G388" i="4"/>
  <c r="H388" i="4"/>
  <c r="I388" i="4"/>
  <c r="J388" i="4"/>
  <c r="K388" i="4"/>
  <c r="L388" i="4"/>
  <c r="M388" i="4"/>
  <c r="N388" i="4"/>
  <c r="O388" i="4"/>
  <c r="P388" i="4"/>
  <c r="Q388" i="4"/>
  <c r="R388" i="4"/>
  <c r="S388" i="4"/>
  <c r="G389" i="4"/>
  <c r="H389" i="4"/>
  <c r="I389" i="4"/>
  <c r="J389" i="4"/>
  <c r="K389" i="4"/>
  <c r="L389" i="4"/>
  <c r="M389" i="4"/>
  <c r="N389" i="4"/>
  <c r="O389" i="4"/>
  <c r="P389" i="4"/>
  <c r="Q389" i="4"/>
  <c r="R389" i="4"/>
  <c r="S389" i="4"/>
  <c r="G390" i="4"/>
  <c r="H390" i="4"/>
  <c r="I390" i="4"/>
  <c r="J390" i="4"/>
  <c r="K390" i="4"/>
  <c r="L390" i="4"/>
  <c r="M390" i="4"/>
  <c r="N390" i="4"/>
  <c r="O390" i="4"/>
  <c r="P390" i="4"/>
  <c r="Q390" i="4"/>
  <c r="R390" i="4"/>
  <c r="S390" i="4"/>
  <c r="G391" i="4"/>
  <c r="H391" i="4"/>
  <c r="I391" i="4"/>
  <c r="J391" i="4"/>
  <c r="K391" i="4"/>
  <c r="L391" i="4"/>
  <c r="M391" i="4"/>
  <c r="N391" i="4"/>
  <c r="O391" i="4"/>
  <c r="P391" i="4"/>
  <c r="Q391" i="4"/>
  <c r="R391" i="4"/>
  <c r="S391" i="4"/>
  <c r="G392" i="4"/>
  <c r="H392" i="4"/>
  <c r="I392" i="4"/>
  <c r="J392" i="4"/>
  <c r="K392" i="4"/>
  <c r="L392" i="4"/>
  <c r="M392" i="4"/>
  <c r="N392" i="4"/>
  <c r="O392" i="4"/>
  <c r="P392" i="4"/>
  <c r="Q392" i="4"/>
  <c r="R392" i="4"/>
  <c r="S392" i="4"/>
  <c r="G393" i="4"/>
  <c r="H393" i="4"/>
  <c r="I393" i="4"/>
  <c r="J393" i="4"/>
  <c r="K393" i="4"/>
  <c r="L393" i="4"/>
  <c r="M393" i="4"/>
  <c r="N393" i="4"/>
  <c r="O393" i="4"/>
  <c r="P393" i="4"/>
  <c r="Q393" i="4"/>
  <c r="R393" i="4"/>
  <c r="S393" i="4"/>
  <c r="G394" i="4"/>
  <c r="H394" i="4"/>
  <c r="I394" i="4"/>
  <c r="J394" i="4"/>
  <c r="K394" i="4"/>
  <c r="L394" i="4"/>
  <c r="M394" i="4"/>
  <c r="N394" i="4"/>
  <c r="O394" i="4"/>
  <c r="P394" i="4"/>
  <c r="Q394" i="4"/>
  <c r="R394" i="4"/>
  <c r="S394" i="4"/>
  <c r="G395" i="4"/>
  <c r="H395" i="4"/>
  <c r="I395" i="4"/>
  <c r="J395" i="4"/>
  <c r="K395" i="4"/>
  <c r="L395" i="4"/>
  <c r="M395" i="4"/>
  <c r="N395" i="4"/>
  <c r="O395" i="4"/>
  <c r="P395" i="4"/>
  <c r="Q395" i="4"/>
  <c r="R395" i="4"/>
  <c r="S395" i="4"/>
  <c r="G396" i="4"/>
  <c r="H396" i="4"/>
  <c r="I396" i="4"/>
  <c r="J396" i="4"/>
  <c r="K396" i="4"/>
  <c r="L396" i="4"/>
  <c r="M396" i="4"/>
  <c r="N396" i="4"/>
  <c r="O396" i="4"/>
  <c r="P396" i="4"/>
  <c r="Q396" i="4"/>
  <c r="R396" i="4"/>
  <c r="S396" i="4"/>
  <c r="G397" i="4"/>
  <c r="H397" i="4"/>
  <c r="I397" i="4"/>
  <c r="J397" i="4"/>
  <c r="K397" i="4"/>
  <c r="L397" i="4"/>
  <c r="M397" i="4"/>
  <c r="N397" i="4"/>
  <c r="O397" i="4"/>
  <c r="P397" i="4"/>
  <c r="Q397" i="4"/>
  <c r="R397" i="4"/>
  <c r="S397" i="4"/>
  <c r="G398" i="4"/>
  <c r="H398" i="4"/>
  <c r="I398" i="4"/>
  <c r="J398" i="4"/>
  <c r="K398" i="4"/>
  <c r="L398" i="4"/>
  <c r="M398" i="4"/>
  <c r="N398" i="4"/>
  <c r="O398" i="4"/>
  <c r="P398" i="4"/>
  <c r="Q398" i="4"/>
  <c r="R398" i="4"/>
  <c r="S398" i="4"/>
  <c r="G399" i="4"/>
  <c r="H399" i="4"/>
  <c r="I399" i="4"/>
  <c r="J399" i="4"/>
  <c r="K399" i="4"/>
  <c r="L399" i="4"/>
  <c r="M399" i="4"/>
  <c r="N399" i="4"/>
  <c r="O399" i="4"/>
  <c r="P399" i="4"/>
  <c r="Q399" i="4"/>
  <c r="R399" i="4"/>
  <c r="S399" i="4"/>
  <c r="G400" i="4"/>
  <c r="H400" i="4"/>
  <c r="I400" i="4"/>
  <c r="J400" i="4"/>
  <c r="K400" i="4"/>
  <c r="L400" i="4"/>
  <c r="M400" i="4"/>
  <c r="N400" i="4"/>
  <c r="O400" i="4"/>
  <c r="P400" i="4"/>
  <c r="Q400" i="4"/>
  <c r="R400" i="4"/>
  <c r="S400" i="4"/>
  <c r="G401" i="4"/>
  <c r="H401" i="4"/>
  <c r="I401" i="4"/>
  <c r="J401" i="4"/>
  <c r="K401" i="4"/>
  <c r="L401" i="4"/>
  <c r="M401" i="4"/>
  <c r="N401" i="4"/>
  <c r="O401" i="4"/>
  <c r="P401" i="4"/>
  <c r="Q401" i="4"/>
  <c r="R401" i="4"/>
  <c r="S401" i="4"/>
  <c r="G402" i="4"/>
  <c r="H402" i="4"/>
  <c r="I402" i="4"/>
  <c r="J402" i="4"/>
  <c r="K402" i="4"/>
  <c r="L402" i="4"/>
  <c r="M402" i="4"/>
  <c r="N402" i="4"/>
  <c r="O402" i="4"/>
  <c r="P402" i="4"/>
  <c r="Q402" i="4"/>
  <c r="R402" i="4"/>
  <c r="S402" i="4"/>
  <c r="G403" i="4"/>
  <c r="H403" i="4"/>
  <c r="I403" i="4"/>
  <c r="J403" i="4"/>
  <c r="K403" i="4"/>
  <c r="L403" i="4"/>
  <c r="M403" i="4"/>
  <c r="N403" i="4"/>
  <c r="O403" i="4"/>
  <c r="P403" i="4"/>
  <c r="Q403" i="4"/>
  <c r="R403" i="4"/>
  <c r="S403" i="4"/>
  <c r="G404" i="4"/>
  <c r="H404" i="4"/>
  <c r="I404" i="4"/>
  <c r="J404" i="4"/>
  <c r="K404" i="4"/>
  <c r="L404" i="4"/>
  <c r="M404" i="4"/>
  <c r="N404" i="4"/>
  <c r="O404" i="4"/>
  <c r="P404" i="4"/>
  <c r="Q404" i="4"/>
  <c r="R404" i="4"/>
  <c r="S404" i="4"/>
  <c r="G405" i="4"/>
  <c r="H405" i="4"/>
  <c r="I405" i="4"/>
  <c r="J405" i="4"/>
  <c r="K405" i="4"/>
  <c r="L405" i="4"/>
  <c r="M405" i="4"/>
  <c r="N405" i="4"/>
  <c r="O405" i="4"/>
  <c r="P405" i="4"/>
  <c r="Q405" i="4"/>
  <c r="R405" i="4"/>
  <c r="S405" i="4"/>
  <c r="G406" i="4"/>
  <c r="H406" i="4"/>
  <c r="I406" i="4"/>
  <c r="J406" i="4"/>
  <c r="K406" i="4"/>
  <c r="L406" i="4"/>
  <c r="M406" i="4"/>
  <c r="N406" i="4"/>
  <c r="O406" i="4"/>
  <c r="P406" i="4"/>
  <c r="Q406" i="4"/>
  <c r="R406" i="4"/>
  <c r="S406" i="4"/>
  <c r="G407" i="4"/>
  <c r="H407" i="4"/>
  <c r="I407" i="4"/>
  <c r="J407" i="4"/>
  <c r="K407" i="4"/>
  <c r="L407" i="4"/>
  <c r="M407" i="4"/>
  <c r="N407" i="4"/>
  <c r="O407" i="4"/>
  <c r="P407" i="4"/>
  <c r="Q407" i="4"/>
  <c r="R407" i="4"/>
  <c r="S407" i="4"/>
  <c r="G408" i="4"/>
  <c r="H408" i="4"/>
  <c r="I408" i="4"/>
  <c r="J408" i="4"/>
  <c r="K408" i="4"/>
  <c r="L408" i="4"/>
  <c r="M408" i="4"/>
  <c r="N408" i="4"/>
  <c r="O408" i="4"/>
  <c r="P408" i="4"/>
  <c r="Q408" i="4"/>
  <c r="R408" i="4"/>
  <c r="S408" i="4"/>
  <c r="G409" i="4"/>
  <c r="H409" i="4"/>
  <c r="I409" i="4"/>
  <c r="J409" i="4"/>
  <c r="K409" i="4"/>
  <c r="L409" i="4"/>
  <c r="M409" i="4"/>
  <c r="N409" i="4"/>
  <c r="O409" i="4"/>
  <c r="P409" i="4"/>
  <c r="Q409" i="4"/>
  <c r="R409" i="4"/>
  <c r="S409" i="4"/>
  <c r="G410" i="4"/>
  <c r="H410" i="4"/>
  <c r="I410" i="4"/>
  <c r="J410" i="4"/>
  <c r="K410" i="4"/>
  <c r="L410" i="4"/>
  <c r="M410" i="4"/>
  <c r="N410" i="4"/>
  <c r="O410" i="4"/>
  <c r="P410" i="4"/>
  <c r="Q410" i="4"/>
  <c r="R410" i="4"/>
  <c r="S410" i="4"/>
  <c r="G411" i="4"/>
  <c r="H411" i="4"/>
  <c r="I411" i="4"/>
  <c r="J411" i="4"/>
  <c r="K411" i="4"/>
  <c r="L411" i="4"/>
  <c r="M411" i="4"/>
  <c r="N411" i="4"/>
  <c r="O411" i="4"/>
  <c r="P411" i="4"/>
  <c r="Q411" i="4"/>
  <c r="R411" i="4"/>
  <c r="S411" i="4"/>
  <c r="G412" i="4"/>
  <c r="H412" i="4"/>
  <c r="I412" i="4"/>
  <c r="J412" i="4"/>
  <c r="K412" i="4"/>
  <c r="L412" i="4"/>
  <c r="M412" i="4"/>
  <c r="N412" i="4"/>
  <c r="O412" i="4"/>
  <c r="P412" i="4"/>
  <c r="Q412" i="4"/>
  <c r="R412" i="4"/>
  <c r="S412" i="4"/>
  <c r="G413" i="4"/>
  <c r="H413" i="4"/>
  <c r="I413" i="4"/>
  <c r="J413" i="4"/>
  <c r="K413" i="4"/>
  <c r="L413" i="4"/>
  <c r="M413" i="4"/>
  <c r="N413" i="4"/>
  <c r="O413" i="4"/>
  <c r="P413" i="4"/>
  <c r="Q413" i="4"/>
  <c r="R413" i="4"/>
  <c r="S413" i="4"/>
  <c r="G414" i="4"/>
  <c r="H414" i="4"/>
  <c r="I414" i="4"/>
  <c r="J414" i="4"/>
  <c r="K414" i="4"/>
  <c r="L414" i="4"/>
  <c r="M414" i="4"/>
  <c r="N414" i="4"/>
  <c r="O414" i="4"/>
  <c r="P414" i="4"/>
  <c r="Q414" i="4"/>
  <c r="R414" i="4"/>
  <c r="S414" i="4"/>
  <c r="G415" i="4"/>
  <c r="H415" i="4"/>
  <c r="I415" i="4"/>
  <c r="J415" i="4"/>
  <c r="K415" i="4"/>
  <c r="L415" i="4"/>
  <c r="M415" i="4"/>
  <c r="N415" i="4"/>
  <c r="O415" i="4"/>
  <c r="P415" i="4"/>
  <c r="Q415" i="4"/>
  <c r="R415" i="4"/>
  <c r="S415" i="4"/>
  <c r="G416" i="4"/>
  <c r="H416" i="4"/>
  <c r="I416" i="4"/>
  <c r="J416" i="4"/>
  <c r="K416" i="4"/>
  <c r="L416" i="4"/>
  <c r="M416" i="4"/>
  <c r="N416" i="4"/>
  <c r="O416" i="4"/>
  <c r="P416" i="4"/>
  <c r="Q416" i="4"/>
  <c r="R416" i="4"/>
  <c r="S416" i="4"/>
  <c r="G417" i="4"/>
  <c r="H417" i="4"/>
  <c r="I417" i="4"/>
  <c r="J417" i="4"/>
  <c r="K417" i="4"/>
  <c r="L417" i="4"/>
  <c r="M417" i="4"/>
  <c r="N417" i="4"/>
  <c r="O417" i="4"/>
  <c r="P417" i="4"/>
  <c r="Q417" i="4"/>
  <c r="R417" i="4"/>
  <c r="S417" i="4"/>
  <c r="G418" i="4"/>
  <c r="H418" i="4"/>
  <c r="I418" i="4"/>
  <c r="J418" i="4"/>
  <c r="K418" i="4"/>
  <c r="L418" i="4"/>
  <c r="M418" i="4"/>
  <c r="N418" i="4"/>
  <c r="O418" i="4"/>
  <c r="P418" i="4"/>
  <c r="Q418" i="4"/>
  <c r="R418" i="4"/>
  <c r="S418" i="4"/>
  <c r="G419" i="4"/>
  <c r="H419" i="4"/>
  <c r="I419" i="4"/>
  <c r="J419" i="4"/>
  <c r="K419" i="4"/>
  <c r="L419" i="4"/>
  <c r="M419" i="4"/>
  <c r="N419" i="4"/>
  <c r="O419" i="4"/>
  <c r="P419" i="4"/>
  <c r="Q419" i="4"/>
  <c r="R419" i="4"/>
  <c r="S419" i="4"/>
  <c r="G420" i="4"/>
  <c r="H420" i="4"/>
  <c r="I420" i="4"/>
  <c r="J420" i="4"/>
  <c r="K420" i="4"/>
  <c r="L420" i="4"/>
  <c r="M420" i="4"/>
  <c r="N420" i="4"/>
  <c r="O420" i="4"/>
  <c r="P420" i="4"/>
  <c r="Q420" i="4"/>
  <c r="R420" i="4"/>
  <c r="S420" i="4"/>
  <c r="G421" i="4"/>
  <c r="H421" i="4"/>
  <c r="I421" i="4"/>
  <c r="J421" i="4"/>
  <c r="K421" i="4"/>
  <c r="L421" i="4"/>
  <c r="M421" i="4"/>
  <c r="N421" i="4"/>
  <c r="O421" i="4"/>
  <c r="P421" i="4"/>
  <c r="Q421" i="4"/>
  <c r="R421" i="4"/>
  <c r="S421" i="4"/>
  <c r="G422" i="4"/>
  <c r="H422" i="4"/>
  <c r="I422" i="4"/>
  <c r="J422" i="4"/>
  <c r="K422" i="4"/>
  <c r="L422" i="4"/>
  <c r="M422" i="4"/>
  <c r="N422" i="4"/>
  <c r="O422" i="4"/>
  <c r="P422" i="4"/>
  <c r="Q422" i="4"/>
  <c r="R422" i="4"/>
  <c r="S422" i="4"/>
  <c r="G423" i="4"/>
  <c r="H423" i="4"/>
  <c r="I423" i="4"/>
  <c r="J423" i="4"/>
  <c r="K423" i="4"/>
  <c r="L423" i="4"/>
  <c r="M423" i="4"/>
  <c r="N423" i="4"/>
  <c r="O423" i="4"/>
  <c r="P423" i="4"/>
  <c r="Q423" i="4"/>
  <c r="R423" i="4"/>
  <c r="S423" i="4"/>
  <c r="G424" i="4"/>
  <c r="H424" i="4"/>
  <c r="I424" i="4"/>
  <c r="J424" i="4"/>
  <c r="K424" i="4"/>
  <c r="L424" i="4"/>
  <c r="M424" i="4"/>
  <c r="N424" i="4"/>
  <c r="O424" i="4"/>
  <c r="P424" i="4"/>
  <c r="Q424" i="4"/>
  <c r="R424" i="4"/>
  <c r="S424" i="4"/>
  <c r="G425" i="4"/>
  <c r="H425" i="4"/>
  <c r="I425" i="4"/>
  <c r="J425" i="4"/>
  <c r="K425" i="4"/>
  <c r="L425" i="4"/>
  <c r="M425" i="4"/>
  <c r="N425" i="4"/>
  <c r="O425" i="4"/>
  <c r="P425" i="4"/>
  <c r="Q425" i="4"/>
  <c r="R425" i="4"/>
  <c r="S425" i="4"/>
  <c r="G426" i="4"/>
  <c r="H426" i="4"/>
  <c r="I426" i="4"/>
  <c r="J426" i="4"/>
  <c r="K426" i="4"/>
  <c r="L426" i="4"/>
  <c r="M426" i="4"/>
  <c r="N426" i="4"/>
  <c r="O426" i="4"/>
  <c r="P426" i="4"/>
  <c r="Q426" i="4"/>
  <c r="R426" i="4"/>
  <c r="S426" i="4"/>
  <c r="G427" i="4"/>
  <c r="H427" i="4"/>
  <c r="I427" i="4"/>
  <c r="J427" i="4"/>
  <c r="K427" i="4"/>
  <c r="L427" i="4"/>
  <c r="M427" i="4"/>
  <c r="N427" i="4"/>
  <c r="O427" i="4"/>
  <c r="P427" i="4"/>
  <c r="Q427" i="4"/>
  <c r="R427" i="4"/>
  <c r="S427" i="4"/>
  <c r="G428" i="4"/>
  <c r="H428" i="4"/>
  <c r="I428" i="4"/>
  <c r="J428" i="4"/>
  <c r="K428" i="4"/>
  <c r="L428" i="4"/>
  <c r="M428" i="4"/>
  <c r="N428" i="4"/>
  <c r="O428" i="4"/>
  <c r="P428" i="4"/>
  <c r="Q428" i="4"/>
  <c r="R428" i="4"/>
  <c r="S428" i="4"/>
  <c r="G429" i="4"/>
  <c r="H429" i="4"/>
  <c r="I429" i="4"/>
  <c r="J429" i="4"/>
  <c r="K429" i="4"/>
  <c r="L429" i="4"/>
  <c r="M429" i="4"/>
  <c r="N429" i="4"/>
  <c r="O429" i="4"/>
  <c r="P429" i="4"/>
  <c r="Q429" i="4"/>
  <c r="R429" i="4"/>
  <c r="S429" i="4"/>
  <c r="G430" i="4"/>
  <c r="H430" i="4"/>
  <c r="I430" i="4"/>
  <c r="J430" i="4"/>
  <c r="K430" i="4"/>
  <c r="L430" i="4"/>
  <c r="M430" i="4"/>
  <c r="N430" i="4"/>
  <c r="O430" i="4"/>
  <c r="P430" i="4"/>
  <c r="Q430" i="4"/>
  <c r="R430" i="4"/>
  <c r="S430" i="4"/>
  <c r="G431" i="4"/>
  <c r="H431" i="4"/>
  <c r="I431" i="4"/>
  <c r="J431" i="4"/>
  <c r="K431" i="4"/>
  <c r="L431" i="4"/>
  <c r="M431" i="4"/>
  <c r="N431" i="4"/>
  <c r="O431" i="4"/>
  <c r="P431" i="4"/>
  <c r="Q431" i="4"/>
  <c r="R431" i="4"/>
  <c r="S431" i="4"/>
  <c r="G432" i="4"/>
  <c r="H432" i="4"/>
  <c r="I432" i="4"/>
  <c r="J432" i="4"/>
  <c r="K432" i="4"/>
  <c r="L432" i="4"/>
  <c r="M432" i="4"/>
  <c r="N432" i="4"/>
  <c r="O432" i="4"/>
  <c r="P432" i="4"/>
  <c r="Q432" i="4"/>
  <c r="R432" i="4"/>
  <c r="S432" i="4"/>
  <c r="G433" i="4"/>
  <c r="H433" i="4"/>
  <c r="I433" i="4"/>
  <c r="J433" i="4"/>
  <c r="K433" i="4"/>
  <c r="L433" i="4"/>
  <c r="M433" i="4"/>
  <c r="N433" i="4"/>
  <c r="O433" i="4"/>
  <c r="P433" i="4"/>
  <c r="Q433" i="4"/>
  <c r="R433" i="4"/>
  <c r="S433" i="4"/>
  <c r="G434" i="4"/>
  <c r="H434" i="4"/>
  <c r="I434" i="4"/>
  <c r="J434" i="4"/>
  <c r="K434" i="4"/>
  <c r="L434" i="4"/>
  <c r="M434" i="4"/>
  <c r="N434" i="4"/>
  <c r="O434" i="4"/>
  <c r="P434" i="4"/>
  <c r="Q434" i="4"/>
  <c r="R434" i="4"/>
  <c r="S434" i="4"/>
  <c r="G435" i="4"/>
  <c r="H435" i="4"/>
  <c r="I435" i="4"/>
  <c r="J435" i="4"/>
  <c r="K435" i="4"/>
  <c r="L435" i="4"/>
  <c r="M435" i="4"/>
  <c r="N435" i="4"/>
  <c r="O435" i="4"/>
  <c r="P435" i="4"/>
  <c r="Q435" i="4"/>
  <c r="R435" i="4"/>
  <c r="S435" i="4"/>
  <c r="G436" i="4"/>
  <c r="H436" i="4"/>
  <c r="I436" i="4"/>
  <c r="J436" i="4"/>
  <c r="K436" i="4"/>
  <c r="L436" i="4"/>
  <c r="M436" i="4"/>
  <c r="N436" i="4"/>
  <c r="O436" i="4"/>
  <c r="P436" i="4"/>
  <c r="Q436" i="4"/>
  <c r="R436" i="4"/>
  <c r="S436" i="4"/>
  <c r="G437" i="4"/>
  <c r="H437" i="4"/>
  <c r="I437" i="4"/>
  <c r="J437" i="4"/>
  <c r="K437" i="4"/>
  <c r="L437" i="4"/>
  <c r="M437" i="4"/>
  <c r="N437" i="4"/>
  <c r="O437" i="4"/>
  <c r="P437" i="4"/>
  <c r="Q437" i="4"/>
  <c r="R437" i="4"/>
  <c r="S437" i="4"/>
  <c r="G438" i="4"/>
  <c r="H438" i="4"/>
  <c r="I438" i="4"/>
  <c r="J438" i="4"/>
  <c r="K438" i="4"/>
  <c r="L438" i="4"/>
  <c r="M438" i="4"/>
  <c r="N438" i="4"/>
  <c r="O438" i="4"/>
  <c r="P438" i="4"/>
  <c r="Q438" i="4"/>
  <c r="R438" i="4"/>
  <c r="S438" i="4"/>
  <c r="G439" i="4"/>
  <c r="H439" i="4"/>
  <c r="I439" i="4"/>
  <c r="J439" i="4"/>
  <c r="K439" i="4"/>
  <c r="L439" i="4"/>
  <c r="M439" i="4"/>
  <c r="N439" i="4"/>
  <c r="O439" i="4"/>
  <c r="P439" i="4"/>
  <c r="Q439" i="4"/>
  <c r="R439" i="4"/>
  <c r="S439" i="4"/>
  <c r="G440" i="4"/>
  <c r="H440" i="4"/>
  <c r="I440" i="4"/>
  <c r="J440" i="4"/>
  <c r="K440" i="4"/>
  <c r="L440" i="4"/>
  <c r="M440" i="4"/>
  <c r="N440" i="4"/>
  <c r="O440" i="4"/>
  <c r="P440" i="4"/>
  <c r="Q440" i="4"/>
  <c r="R440" i="4"/>
  <c r="S440" i="4"/>
  <c r="G441" i="4"/>
  <c r="H441" i="4"/>
  <c r="I441" i="4"/>
  <c r="J441" i="4"/>
  <c r="K441" i="4"/>
  <c r="L441" i="4"/>
  <c r="M441" i="4"/>
  <c r="N441" i="4"/>
  <c r="O441" i="4"/>
  <c r="P441" i="4"/>
  <c r="Q441" i="4"/>
  <c r="R441" i="4"/>
  <c r="S441" i="4"/>
  <c r="G442" i="4"/>
  <c r="H442" i="4"/>
  <c r="I442" i="4"/>
  <c r="J442" i="4"/>
  <c r="K442" i="4"/>
  <c r="L442" i="4"/>
  <c r="M442" i="4"/>
  <c r="N442" i="4"/>
  <c r="O442" i="4"/>
  <c r="P442" i="4"/>
  <c r="Q442" i="4"/>
  <c r="R442" i="4"/>
  <c r="S442" i="4"/>
  <c r="G443" i="4"/>
  <c r="H443" i="4"/>
  <c r="I443" i="4"/>
  <c r="J443" i="4"/>
  <c r="K443" i="4"/>
  <c r="L443" i="4"/>
  <c r="M443" i="4"/>
  <c r="N443" i="4"/>
  <c r="O443" i="4"/>
  <c r="P443" i="4"/>
  <c r="Q443" i="4"/>
  <c r="R443" i="4"/>
  <c r="S443" i="4"/>
  <c r="G444" i="4"/>
  <c r="H444" i="4"/>
  <c r="I444" i="4"/>
  <c r="J444" i="4"/>
  <c r="K444" i="4"/>
  <c r="L444" i="4"/>
  <c r="M444" i="4"/>
  <c r="N444" i="4"/>
  <c r="O444" i="4"/>
  <c r="P444" i="4"/>
  <c r="Q444" i="4"/>
  <c r="R444" i="4"/>
  <c r="S444" i="4"/>
  <c r="G445" i="4"/>
  <c r="H445" i="4"/>
  <c r="I445" i="4"/>
  <c r="J445" i="4"/>
  <c r="K445" i="4"/>
  <c r="L445" i="4"/>
  <c r="M445" i="4"/>
  <c r="N445" i="4"/>
  <c r="O445" i="4"/>
  <c r="P445" i="4"/>
  <c r="Q445" i="4"/>
  <c r="R445" i="4"/>
  <c r="S445" i="4"/>
  <c r="G446" i="4"/>
  <c r="H446" i="4"/>
  <c r="I446" i="4"/>
  <c r="J446" i="4"/>
  <c r="K446" i="4"/>
  <c r="L446" i="4"/>
  <c r="M446" i="4"/>
  <c r="N446" i="4"/>
  <c r="O446" i="4"/>
  <c r="P446" i="4"/>
  <c r="Q446" i="4"/>
  <c r="R446" i="4"/>
  <c r="S446" i="4"/>
  <c r="G447" i="4"/>
  <c r="H447" i="4"/>
  <c r="I447" i="4"/>
  <c r="J447" i="4"/>
  <c r="K447" i="4"/>
  <c r="L447" i="4"/>
  <c r="M447" i="4"/>
  <c r="N447" i="4"/>
  <c r="O447" i="4"/>
  <c r="P447" i="4"/>
  <c r="Q447" i="4"/>
  <c r="R447" i="4"/>
  <c r="S447" i="4"/>
  <c r="G448" i="4"/>
  <c r="H448" i="4"/>
  <c r="I448" i="4"/>
  <c r="J448" i="4"/>
  <c r="K448" i="4"/>
  <c r="L448" i="4"/>
  <c r="M448" i="4"/>
  <c r="N448" i="4"/>
  <c r="O448" i="4"/>
  <c r="P448" i="4"/>
  <c r="Q448" i="4"/>
  <c r="R448" i="4"/>
  <c r="S448" i="4"/>
  <c r="G449" i="4"/>
  <c r="H449" i="4"/>
  <c r="I449" i="4"/>
  <c r="J449" i="4"/>
  <c r="K449" i="4"/>
  <c r="L449" i="4"/>
  <c r="M449" i="4"/>
  <c r="N449" i="4"/>
  <c r="O449" i="4"/>
  <c r="P449" i="4"/>
  <c r="Q449" i="4"/>
  <c r="R449" i="4"/>
  <c r="S449" i="4"/>
  <c r="G450" i="4"/>
  <c r="H450" i="4"/>
  <c r="I450" i="4"/>
  <c r="J450" i="4"/>
  <c r="K450" i="4"/>
  <c r="L450" i="4"/>
  <c r="M450" i="4"/>
  <c r="N450" i="4"/>
  <c r="O450" i="4"/>
  <c r="P450" i="4"/>
  <c r="Q450" i="4"/>
  <c r="R450" i="4"/>
  <c r="S450" i="4"/>
  <c r="G451" i="4"/>
  <c r="H451" i="4"/>
  <c r="I451" i="4"/>
  <c r="J451" i="4"/>
  <c r="K451" i="4"/>
  <c r="L451" i="4"/>
  <c r="M451" i="4"/>
  <c r="N451" i="4"/>
  <c r="O451" i="4"/>
  <c r="P451" i="4"/>
  <c r="Q451" i="4"/>
  <c r="R451" i="4"/>
  <c r="S451" i="4"/>
  <c r="G452" i="4"/>
  <c r="H452" i="4"/>
  <c r="I452" i="4"/>
  <c r="J452" i="4"/>
  <c r="K452" i="4"/>
  <c r="L452" i="4"/>
  <c r="M452" i="4"/>
  <c r="N452" i="4"/>
  <c r="O452" i="4"/>
  <c r="P452" i="4"/>
  <c r="Q452" i="4"/>
  <c r="R452" i="4"/>
  <c r="S452" i="4"/>
  <c r="G453" i="4"/>
  <c r="H453" i="4"/>
  <c r="I453" i="4"/>
  <c r="J453" i="4"/>
  <c r="K453" i="4"/>
  <c r="L453" i="4"/>
  <c r="M453" i="4"/>
  <c r="N453" i="4"/>
  <c r="O453" i="4"/>
  <c r="P453" i="4"/>
  <c r="Q453" i="4"/>
  <c r="R453" i="4"/>
  <c r="S453" i="4"/>
  <c r="G454" i="4"/>
  <c r="H454" i="4"/>
  <c r="I454" i="4"/>
  <c r="J454" i="4"/>
  <c r="K454" i="4"/>
  <c r="L454" i="4"/>
  <c r="M454" i="4"/>
  <c r="N454" i="4"/>
  <c r="O454" i="4"/>
  <c r="P454" i="4"/>
  <c r="Q454" i="4"/>
  <c r="R454" i="4"/>
  <c r="S454" i="4"/>
  <c r="G455" i="4"/>
  <c r="H455" i="4"/>
  <c r="I455" i="4"/>
  <c r="J455" i="4"/>
  <c r="K455" i="4"/>
  <c r="L455" i="4"/>
  <c r="M455" i="4"/>
  <c r="N455" i="4"/>
  <c r="O455" i="4"/>
  <c r="P455" i="4"/>
  <c r="Q455" i="4"/>
  <c r="R455" i="4"/>
  <c r="S455" i="4"/>
  <c r="G456" i="4"/>
  <c r="H456" i="4"/>
  <c r="I456" i="4"/>
  <c r="J456" i="4"/>
  <c r="K456" i="4"/>
  <c r="L456" i="4"/>
  <c r="M456" i="4"/>
  <c r="N456" i="4"/>
  <c r="O456" i="4"/>
  <c r="P456" i="4"/>
  <c r="Q456" i="4"/>
  <c r="R456" i="4"/>
  <c r="S456" i="4"/>
  <c r="G457" i="4"/>
  <c r="H457" i="4"/>
  <c r="I457" i="4"/>
  <c r="J457" i="4"/>
  <c r="K457" i="4"/>
  <c r="L457" i="4"/>
  <c r="M457" i="4"/>
  <c r="N457" i="4"/>
  <c r="O457" i="4"/>
  <c r="P457" i="4"/>
  <c r="Q457" i="4"/>
  <c r="R457" i="4"/>
  <c r="S457" i="4"/>
  <c r="G458" i="4"/>
  <c r="H458" i="4"/>
  <c r="I458" i="4"/>
  <c r="J458" i="4"/>
  <c r="K458" i="4"/>
  <c r="L458" i="4"/>
  <c r="M458" i="4"/>
  <c r="N458" i="4"/>
  <c r="O458" i="4"/>
  <c r="P458" i="4"/>
  <c r="Q458" i="4"/>
  <c r="R458" i="4"/>
  <c r="S458" i="4"/>
  <c r="G459" i="4"/>
  <c r="H459" i="4"/>
  <c r="I459" i="4"/>
  <c r="J459" i="4"/>
  <c r="K459" i="4"/>
  <c r="L459" i="4"/>
  <c r="M459" i="4"/>
  <c r="N459" i="4"/>
  <c r="O459" i="4"/>
  <c r="P459" i="4"/>
  <c r="Q459" i="4"/>
  <c r="R459" i="4"/>
  <c r="S459" i="4"/>
  <c r="G460" i="4"/>
  <c r="H460" i="4"/>
  <c r="I460" i="4"/>
  <c r="J460" i="4"/>
  <c r="K460" i="4"/>
  <c r="L460" i="4"/>
  <c r="M460" i="4"/>
  <c r="N460" i="4"/>
  <c r="O460" i="4"/>
  <c r="P460" i="4"/>
  <c r="Q460" i="4"/>
  <c r="R460" i="4"/>
  <c r="S460" i="4"/>
  <c r="G461" i="4"/>
  <c r="H461" i="4"/>
  <c r="I461" i="4"/>
  <c r="J461" i="4"/>
  <c r="K461" i="4"/>
  <c r="L461" i="4"/>
  <c r="M461" i="4"/>
  <c r="N461" i="4"/>
  <c r="O461" i="4"/>
  <c r="P461" i="4"/>
  <c r="Q461" i="4"/>
  <c r="R461" i="4"/>
  <c r="S461" i="4"/>
  <c r="G462" i="4"/>
  <c r="H462" i="4"/>
  <c r="I462" i="4"/>
  <c r="J462" i="4"/>
  <c r="K462" i="4"/>
  <c r="L462" i="4"/>
  <c r="M462" i="4"/>
  <c r="N462" i="4"/>
  <c r="O462" i="4"/>
  <c r="P462" i="4"/>
  <c r="Q462" i="4"/>
  <c r="R462" i="4"/>
  <c r="S462" i="4"/>
  <c r="G463" i="4"/>
  <c r="H463" i="4"/>
  <c r="I463" i="4"/>
  <c r="J463" i="4"/>
  <c r="K463" i="4"/>
  <c r="L463" i="4"/>
  <c r="M463" i="4"/>
  <c r="N463" i="4"/>
  <c r="O463" i="4"/>
  <c r="P463" i="4"/>
  <c r="Q463" i="4"/>
  <c r="R463" i="4"/>
  <c r="S463" i="4"/>
  <c r="G464" i="4"/>
  <c r="H464" i="4"/>
  <c r="I464" i="4"/>
  <c r="J464" i="4"/>
  <c r="K464" i="4"/>
  <c r="L464" i="4"/>
  <c r="M464" i="4"/>
  <c r="N464" i="4"/>
  <c r="O464" i="4"/>
  <c r="P464" i="4"/>
  <c r="Q464" i="4"/>
  <c r="R464" i="4"/>
  <c r="S464" i="4"/>
  <c r="G465" i="4"/>
  <c r="H465" i="4"/>
  <c r="I465" i="4"/>
  <c r="J465" i="4"/>
  <c r="K465" i="4"/>
  <c r="L465" i="4"/>
  <c r="M465" i="4"/>
  <c r="N465" i="4"/>
  <c r="O465" i="4"/>
  <c r="P465" i="4"/>
  <c r="Q465" i="4"/>
  <c r="R465" i="4"/>
  <c r="S465" i="4"/>
  <c r="G466" i="4"/>
  <c r="H466" i="4"/>
  <c r="I466" i="4"/>
  <c r="J466" i="4"/>
  <c r="K466" i="4"/>
  <c r="L466" i="4"/>
  <c r="M466" i="4"/>
  <c r="N466" i="4"/>
  <c r="O466" i="4"/>
  <c r="P466" i="4"/>
  <c r="Q466" i="4"/>
  <c r="R466" i="4"/>
  <c r="S466" i="4"/>
  <c r="G467" i="4"/>
  <c r="H467" i="4"/>
  <c r="I467" i="4"/>
  <c r="J467" i="4"/>
  <c r="K467" i="4"/>
  <c r="L467" i="4"/>
  <c r="M467" i="4"/>
  <c r="N467" i="4"/>
  <c r="O467" i="4"/>
  <c r="P467" i="4"/>
  <c r="Q467" i="4"/>
  <c r="R467" i="4"/>
  <c r="S467" i="4"/>
  <c r="G468" i="4"/>
  <c r="H468" i="4"/>
  <c r="I468" i="4"/>
  <c r="J468" i="4"/>
  <c r="K468" i="4"/>
  <c r="L468" i="4"/>
  <c r="M468" i="4"/>
  <c r="N468" i="4"/>
  <c r="O468" i="4"/>
  <c r="P468" i="4"/>
  <c r="Q468" i="4"/>
  <c r="R468" i="4"/>
  <c r="S468" i="4"/>
  <c r="G469" i="4"/>
  <c r="H469" i="4"/>
  <c r="I469" i="4"/>
  <c r="J469" i="4"/>
  <c r="K469" i="4"/>
  <c r="L469" i="4"/>
  <c r="M469" i="4"/>
  <c r="N469" i="4"/>
  <c r="O469" i="4"/>
  <c r="P469" i="4"/>
  <c r="Q469" i="4"/>
  <c r="R469" i="4"/>
  <c r="S469" i="4"/>
  <c r="G470" i="4"/>
  <c r="H470" i="4"/>
  <c r="I470" i="4"/>
  <c r="J470" i="4"/>
  <c r="K470" i="4"/>
  <c r="L470" i="4"/>
  <c r="M470" i="4"/>
  <c r="N470" i="4"/>
  <c r="O470" i="4"/>
  <c r="P470" i="4"/>
  <c r="Q470" i="4"/>
  <c r="R470" i="4"/>
  <c r="S470" i="4"/>
  <c r="G471" i="4"/>
  <c r="H471" i="4"/>
  <c r="I471" i="4"/>
  <c r="J471" i="4"/>
  <c r="K471" i="4"/>
  <c r="L471" i="4"/>
  <c r="M471" i="4"/>
  <c r="N471" i="4"/>
  <c r="O471" i="4"/>
  <c r="P471" i="4"/>
  <c r="Q471" i="4"/>
  <c r="R471" i="4"/>
  <c r="S471" i="4"/>
  <c r="G472" i="4"/>
  <c r="H472" i="4"/>
  <c r="I472" i="4"/>
  <c r="J472" i="4"/>
  <c r="K472" i="4"/>
  <c r="L472" i="4"/>
  <c r="M472" i="4"/>
  <c r="N472" i="4"/>
  <c r="O472" i="4"/>
  <c r="P472" i="4"/>
  <c r="Q472" i="4"/>
  <c r="R472" i="4"/>
  <c r="S472" i="4"/>
  <c r="G473" i="4"/>
  <c r="H473" i="4"/>
  <c r="I473" i="4"/>
  <c r="J473" i="4"/>
  <c r="K473" i="4"/>
  <c r="L473" i="4"/>
  <c r="M473" i="4"/>
  <c r="N473" i="4"/>
  <c r="O473" i="4"/>
  <c r="P473" i="4"/>
  <c r="Q473" i="4"/>
  <c r="R473" i="4"/>
  <c r="S473" i="4"/>
  <c r="G474" i="4"/>
  <c r="H474" i="4"/>
  <c r="I474" i="4"/>
  <c r="J474" i="4"/>
  <c r="K474" i="4"/>
  <c r="L474" i="4"/>
  <c r="M474" i="4"/>
  <c r="N474" i="4"/>
  <c r="O474" i="4"/>
  <c r="P474" i="4"/>
  <c r="Q474" i="4"/>
  <c r="R474" i="4"/>
  <c r="S474" i="4"/>
  <c r="G475" i="4"/>
  <c r="H475" i="4"/>
  <c r="I475" i="4"/>
  <c r="J475" i="4"/>
  <c r="K475" i="4"/>
  <c r="L475" i="4"/>
  <c r="M475" i="4"/>
  <c r="N475" i="4"/>
  <c r="O475" i="4"/>
  <c r="P475" i="4"/>
  <c r="Q475" i="4"/>
  <c r="R475" i="4"/>
  <c r="S475" i="4"/>
  <c r="G476" i="4"/>
  <c r="H476" i="4"/>
  <c r="I476" i="4"/>
  <c r="J476" i="4"/>
  <c r="K476" i="4"/>
  <c r="L476" i="4"/>
  <c r="M476" i="4"/>
  <c r="N476" i="4"/>
  <c r="O476" i="4"/>
  <c r="P476" i="4"/>
  <c r="Q476" i="4"/>
  <c r="R476" i="4"/>
  <c r="S476" i="4"/>
  <c r="G477" i="4"/>
  <c r="H477" i="4"/>
  <c r="I477" i="4"/>
  <c r="J477" i="4"/>
  <c r="K477" i="4"/>
  <c r="L477" i="4"/>
  <c r="M477" i="4"/>
  <c r="N477" i="4"/>
  <c r="O477" i="4"/>
  <c r="P477" i="4"/>
  <c r="Q477" i="4"/>
  <c r="R477" i="4"/>
  <c r="S477" i="4"/>
  <c r="G478" i="4"/>
  <c r="H478" i="4"/>
  <c r="I478" i="4"/>
  <c r="J478" i="4"/>
  <c r="K478" i="4"/>
  <c r="L478" i="4"/>
  <c r="M478" i="4"/>
  <c r="N478" i="4"/>
  <c r="O478" i="4"/>
  <c r="P478" i="4"/>
  <c r="Q478" i="4"/>
  <c r="R478" i="4"/>
  <c r="S478" i="4"/>
  <c r="G479" i="4"/>
  <c r="H479" i="4"/>
  <c r="I479" i="4"/>
  <c r="J479" i="4"/>
  <c r="K479" i="4"/>
  <c r="L479" i="4"/>
  <c r="M479" i="4"/>
  <c r="N479" i="4"/>
  <c r="O479" i="4"/>
  <c r="P479" i="4"/>
  <c r="Q479" i="4"/>
  <c r="R479" i="4"/>
  <c r="S479" i="4"/>
  <c r="G480" i="4"/>
  <c r="H480" i="4"/>
  <c r="I480" i="4"/>
  <c r="J480" i="4"/>
  <c r="K480" i="4"/>
  <c r="L480" i="4"/>
  <c r="M480" i="4"/>
  <c r="N480" i="4"/>
  <c r="O480" i="4"/>
  <c r="P480" i="4"/>
  <c r="Q480" i="4"/>
  <c r="R480" i="4"/>
  <c r="S480" i="4"/>
  <c r="G481" i="4"/>
  <c r="H481" i="4"/>
  <c r="I481" i="4"/>
  <c r="J481" i="4"/>
  <c r="K481" i="4"/>
  <c r="L481" i="4"/>
  <c r="M481" i="4"/>
  <c r="N481" i="4"/>
  <c r="O481" i="4"/>
  <c r="P481" i="4"/>
  <c r="Q481" i="4"/>
  <c r="R481" i="4"/>
  <c r="S481" i="4"/>
  <c r="G482" i="4"/>
  <c r="H482" i="4"/>
  <c r="I482" i="4"/>
  <c r="J482" i="4"/>
  <c r="K482" i="4"/>
  <c r="L482" i="4"/>
  <c r="M482" i="4"/>
  <c r="N482" i="4"/>
  <c r="O482" i="4"/>
  <c r="P482" i="4"/>
  <c r="Q482" i="4"/>
  <c r="R482" i="4"/>
  <c r="S482" i="4"/>
  <c r="G483" i="4"/>
  <c r="H483" i="4"/>
  <c r="I483" i="4"/>
  <c r="J483" i="4"/>
  <c r="K483" i="4"/>
  <c r="L483" i="4"/>
  <c r="M483" i="4"/>
  <c r="N483" i="4"/>
  <c r="O483" i="4"/>
  <c r="P483" i="4"/>
  <c r="Q483" i="4"/>
  <c r="R483" i="4"/>
  <c r="S483" i="4"/>
  <c r="G484" i="4"/>
  <c r="H484" i="4"/>
  <c r="I484" i="4"/>
  <c r="J484" i="4"/>
  <c r="K484" i="4"/>
  <c r="L484" i="4"/>
  <c r="M484" i="4"/>
  <c r="N484" i="4"/>
  <c r="O484" i="4"/>
  <c r="P484" i="4"/>
  <c r="Q484" i="4"/>
  <c r="R484" i="4"/>
  <c r="S484" i="4"/>
  <c r="G485" i="4"/>
  <c r="H485" i="4"/>
  <c r="I485" i="4"/>
  <c r="J485" i="4"/>
  <c r="K485" i="4"/>
  <c r="L485" i="4"/>
  <c r="M485" i="4"/>
  <c r="N485" i="4"/>
  <c r="O485" i="4"/>
  <c r="P485" i="4"/>
  <c r="Q485" i="4"/>
  <c r="R485" i="4"/>
  <c r="S485" i="4"/>
  <c r="G486" i="4"/>
  <c r="H486" i="4"/>
  <c r="I486" i="4"/>
  <c r="J486" i="4"/>
  <c r="K486" i="4"/>
  <c r="L486" i="4"/>
  <c r="M486" i="4"/>
  <c r="N486" i="4"/>
  <c r="O486" i="4"/>
  <c r="P486" i="4"/>
  <c r="Q486" i="4"/>
  <c r="R486" i="4"/>
  <c r="S486" i="4"/>
  <c r="G487" i="4"/>
  <c r="H487" i="4"/>
  <c r="I487" i="4"/>
  <c r="J487" i="4"/>
  <c r="K487" i="4"/>
  <c r="L487" i="4"/>
  <c r="M487" i="4"/>
  <c r="N487" i="4"/>
  <c r="O487" i="4"/>
  <c r="P487" i="4"/>
  <c r="Q487" i="4"/>
  <c r="R487" i="4"/>
  <c r="S487" i="4"/>
  <c r="G488" i="4"/>
  <c r="H488" i="4"/>
  <c r="I488" i="4"/>
  <c r="J488" i="4"/>
  <c r="K488" i="4"/>
  <c r="L488" i="4"/>
  <c r="M488" i="4"/>
  <c r="N488" i="4"/>
  <c r="O488" i="4"/>
  <c r="P488" i="4"/>
  <c r="Q488" i="4"/>
  <c r="R488" i="4"/>
  <c r="S488" i="4"/>
  <c r="G489" i="4"/>
  <c r="H489" i="4"/>
  <c r="I489" i="4"/>
  <c r="J489" i="4"/>
  <c r="K489" i="4"/>
  <c r="L489" i="4"/>
  <c r="M489" i="4"/>
  <c r="N489" i="4"/>
  <c r="O489" i="4"/>
  <c r="P489" i="4"/>
  <c r="Q489" i="4"/>
  <c r="R489" i="4"/>
  <c r="S489" i="4"/>
  <c r="G490" i="4"/>
  <c r="H490" i="4"/>
  <c r="I490" i="4"/>
  <c r="J490" i="4"/>
  <c r="K490" i="4"/>
  <c r="L490" i="4"/>
  <c r="M490" i="4"/>
  <c r="N490" i="4"/>
  <c r="O490" i="4"/>
  <c r="P490" i="4"/>
  <c r="Q490" i="4"/>
  <c r="R490" i="4"/>
  <c r="S490" i="4"/>
  <c r="G491" i="4"/>
  <c r="H491" i="4"/>
  <c r="I491" i="4"/>
  <c r="J491" i="4"/>
  <c r="K491" i="4"/>
  <c r="L491" i="4"/>
  <c r="M491" i="4"/>
  <c r="N491" i="4"/>
  <c r="O491" i="4"/>
  <c r="P491" i="4"/>
  <c r="Q491" i="4"/>
  <c r="R491" i="4"/>
  <c r="S491" i="4"/>
  <c r="G492" i="4"/>
  <c r="H492" i="4"/>
  <c r="I492" i="4"/>
  <c r="J492" i="4"/>
  <c r="K492" i="4"/>
  <c r="L492" i="4"/>
  <c r="M492" i="4"/>
  <c r="N492" i="4"/>
  <c r="O492" i="4"/>
  <c r="P492" i="4"/>
  <c r="Q492" i="4"/>
  <c r="R492" i="4"/>
  <c r="S492" i="4"/>
  <c r="G493" i="4"/>
  <c r="H493" i="4"/>
  <c r="I493" i="4"/>
  <c r="J493" i="4"/>
  <c r="K493" i="4"/>
  <c r="L493" i="4"/>
  <c r="M493" i="4"/>
  <c r="N493" i="4"/>
  <c r="O493" i="4"/>
  <c r="P493" i="4"/>
  <c r="Q493" i="4"/>
  <c r="R493" i="4"/>
  <c r="S493" i="4"/>
  <c r="G494" i="4"/>
  <c r="H494" i="4"/>
  <c r="I494" i="4"/>
  <c r="J494" i="4"/>
  <c r="K494" i="4"/>
  <c r="L494" i="4"/>
  <c r="M494" i="4"/>
  <c r="N494" i="4"/>
  <c r="O494" i="4"/>
  <c r="P494" i="4"/>
  <c r="Q494" i="4"/>
  <c r="R494" i="4"/>
  <c r="S494" i="4"/>
  <c r="G495" i="4"/>
  <c r="H495" i="4"/>
  <c r="I495" i="4"/>
  <c r="J495" i="4"/>
  <c r="K495" i="4"/>
  <c r="L495" i="4"/>
  <c r="M495" i="4"/>
  <c r="N495" i="4"/>
  <c r="O495" i="4"/>
  <c r="P495" i="4"/>
  <c r="Q495" i="4"/>
  <c r="R495" i="4"/>
  <c r="S495" i="4"/>
  <c r="G496" i="4"/>
  <c r="H496" i="4"/>
  <c r="I496" i="4"/>
  <c r="J496" i="4"/>
  <c r="K496" i="4"/>
  <c r="L496" i="4"/>
  <c r="M496" i="4"/>
  <c r="N496" i="4"/>
  <c r="O496" i="4"/>
  <c r="P496" i="4"/>
  <c r="Q496" i="4"/>
  <c r="R496" i="4"/>
  <c r="S496" i="4"/>
  <c r="G497" i="4"/>
  <c r="H497" i="4"/>
  <c r="I497" i="4"/>
  <c r="J497" i="4"/>
  <c r="K497" i="4"/>
  <c r="L497" i="4"/>
  <c r="M497" i="4"/>
  <c r="N497" i="4"/>
  <c r="O497" i="4"/>
  <c r="P497" i="4"/>
  <c r="Q497" i="4"/>
  <c r="R497" i="4"/>
  <c r="S497" i="4"/>
  <c r="G498" i="4"/>
  <c r="H498" i="4"/>
  <c r="I498" i="4"/>
  <c r="J498" i="4"/>
  <c r="K498" i="4"/>
  <c r="L498" i="4"/>
  <c r="M498" i="4"/>
  <c r="N498" i="4"/>
  <c r="O498" i="4"/>
  <c r="P498" i="4"/>
  <c r="Q498" i="4"/>
  <c r="R498" i="4"/>
  <c r="S498" i="4"/>
  <c r="G499" i="4"/>
  <c r="H499" i="4"/>
  <c r="I499" i="4"/>
  <c r="J499" i="4"/>
  <c r="K499" i="4"/>
  <c r="L499" i="4"/>
  <c r="M499" i="4"/>
  <c r="N499" i="4"/>
  <c r="O499" i="4"/>
  <c r="P499" i="4"/>
  <c r="Q499" i="4"/>
  <c r="R499" i="4"/>
  <c r="S499" i="4"/>
  <c r="G500" i="4"/>
  <c r="H500" i="4"/>
  <c r="I500" i="4"/>
  <c r="J500" i="4"/>
  <c r="K500" i="4"/>
  <c r="L500" i="4"/>
  <c r="M500" i="4"/>
  <c r="N500" i="4"/>
  <c r="O500" i="4"/>
  <c r="P500" i="4"/>
  <c r="Q500" i="4"/>
  <c r="R500" i="4"/>
  <c r="S500" i="4"/>
  <c r="G501" i="4"/>
  <c r="H501" i="4"/>
  <c r="I501" i="4"/>
  <c r="J501" i="4"/>
  <c r="K501" i="4"/>
  <c r="L501" i="4"/>
  <c r="M501" i="4"/>
  <c r="N501" i="4"/>
  <c r="O501" i="4"/>
  <c r="P501" i="4"/>
  <c r="Q501" i="4"/>
  <c r="R501" i="4"/>
  <c r="S501" i="4"/>
  <c r="G502" i="4"/>
  <c r="H502" i="4"/>
  <c r="I502" i="4"/>
  <c r="J502" i="4"/>
  <c r="K502" i="4"/>
  <c r="L502" i="4"/>
  <c r="M502" i="4"/>
  <c r="N502" i="4"/>
  <c r="O502" i="4"/>
  <c r="P502" i="4"/>
  <c r="Q502" i="4"/>
  <c r="R502" i="4"/>
  <c r="S502" i="4"/>
  <c r="G503" i="4"/>
  <c r="H503" i="4"/>
  <c r="I503" i="4"/>
  <c r="J503" i="4"/>
  <c r="K503" i="4"/>
  <c r="L503" i="4"/>
  <c r="M503" i="4"/>
  <c r="N503" i="4"/>
  <c r="O503" i="4"/>
  <c r="P503" i="4"/>
  <c r="Q503" i="4"/>
  <c r="R503" i="4"/>
  <c r="S503" i="4"/>
  <c r="G504" i="4"/>
  <c r="H504" i="4"/>
  <c r="I504" i="4"/>
  <c r="J504" i="4"/>
  <c r="K504" i="4"/>
  <c r="L504" i="4"/>
  <c r="M504" i="4"/>
  <c r="N504" i="4"/>
  <c r="O504" i="4"/>
  <c r="P504" i="4"/>
  <c r="Q504" i="4"/>
  <c r="R504" i="4"/>
  <c r="S504" i="4"/>
  <c r="G505" i="4"/>
  <c r="H505" i="4"/>
  <c r="I505" i="4"/>
  <c r="J505" i="4"/>
  <c r="K505" i="4"/>
  <c r="L505" i="4"/>
  <c r="M505" i="4"/>
  <c r="N505" i="4"/>
  <c r="O505" i="4"/>
  <c r="P505" i="4"/>
  <c r="Q505" i="4"/>
  <c r="R505" i="4"/>
  <c r="S505" i="4"/>
  <c r="G506" i="4"/>
  <c r="H506" i="4"/>
  <c r="I506" i="4"/>
  <c r="J506" i="4"/>
  <c r="K506" i="4"/>
  <c r="L506" i="4"/>
  <c r="M506" i="4"/>
  <c r="N506" i="4"/>
  <c r="O506" i="4"/>
  <c r="P506" i="4"/>
  <c r="Q506" i="4"/>
  <c r="R506" i="4"/>
  <c r="S506" i="4"/>
  <c r="G507" i="4"/>
  <c r="H507" i="4"/>
  <c r="I507" i="4"/>
  <c r="J507" i="4"/>
  <c r="K507" i="4"/>
  <c r="L507" i="4"/>
  <c r="M507" i="4"/>
  <c r="N507" i="4"/>
  <c r="O507" i="4"/>
  <c r="P507" i="4"/>
  <c r="Q507" i="4"/>
  <c r="R507" i="4"/>
  <c r="S507" i="4"/>
  <c r="G508" i="4"/>
  <c r="H508" i="4"/>
  <c r="I508" i="4"/>
  <c r="J508" i="4"/>
  <c r="K508" i="4"/>
  <c r="L508" i="4"/>
  <c r="M508" i="4"/>
  <c r="N508" i="4"/>
  <c r="O508" i="4"/>
  <c r="P508" i="4"/>
  <c r="Q508" i="4"/>
  <c r="R508" i="4"/>
  <c r="S508" i="4"/>
  <c r="G509" i="4"/>
  <c r="H509" i="4"/>
  <c r="I509" i="4"/>
  <c r="J509" i="4"/>
  <c r="K509" i="4"/>
  <c r="L509" i="4"/>
  <c r="M509" i="4"/>
  <c r="N509" i="4"/>
  <c r="O509" i="4"/>
  <c r="P509" i="4"/>
  <c r="Q509" i="4"/>
  <c r="R509" i="4"/>
  <c r="S509" i="4"/>
  <c r="G510" i="4"/>
  <c r="H510" i="4"/>
  <c r="I510" i="4"/>
  <c r="J510" i="4"/>
  <c r="K510" i="4"/>
  <c r="L510" i="4"/>
  <c r="M510" i="4"/>
  <c r="N510" i="4"/>
  <c r="O510" i="4"/>
  <c r="P510" i="4"/>
  <c r="Q510" i="4"/>
  <c r="R510" i="4"/>
  <c r="S510" i="4"/>
  <c r="G511" i="4"/>
  <c r="H511" i="4"/>
  <c r="I511" i="4"/>
  <c r="J511" i="4"/>
  <c r="K511" i="4"/>
  <c r="L511" i="4"/>
  <c r="M511" i="4"/>
  <c r="N511" i="4"/>
  <c r="O511" i="4"/>
  <c r="P511" i="4"/>
  <c r="Q511" i="4"/>
  <c r="R511" i="4"/>
  <c r="S511" i="4"/>
  <c r="G512" i="4"/>
  <c r="H512" i="4"/>
  <c r="I512" i="4"/>
  <c r="J512" i="4"/>
  <c r="K512" i="4"/>
  <c r="L512" i="4"/>
  <c r="M512" i="4"/>
  <c r="N512" i="4"/>
  <c r="O512" i="4"/>
  <c r="P512" i="4"/>
  <c r="Q512" i="4"/>
  <c r="R512" i="4"/>
  <c r="S512" i="4"/>
  <c r="G513" i="4"/>
  <c r="H513" i="4"/>
  <c r="I513" i="4"/>
  <c r="J513" i="4"/>
  <c r="K513" i="4"/>
  <c r="L513" i="4"/>
  <c r="M513" i="4"/>
  <c r="N513" i="4"/>
  <c r="O513" i="4"/>
  <c r="P513" i="4"/>
  <c r="Q513" i="4"/>
  <c r="R513" i="4"/>
  <c r="S513" i="4"/>
  <c r="G514" i="4"/>
  <c r="H514" i="4"/>
  <c r="I514" i="4"/>
  <c r="J514" i="4"/>
  <c r="K514" i="4"/>
  <c r="L514" i="4"/>
  <c r="M514" i="4"/>
  <c r="N514" i="4"/>
  <c r="O514" i="4"/>
  <c r="P514" i="4"/>
  <c r="Q514" i="4"/>
  <c r="R514" i="4"/>
  <c r="S514" i="4"/>
  <c r="G515" i="4"/>
  <c r="H515" i="4"/>
  <c r="I515" i="4"/>
  <c r="J515" i="4"/>
  <c r="K515" i="4"/>
  <c r="L515" i="4"/>
  <c r="M515" i="4"/>
  <c r="N515" i="4"/>
  <c r="O515" i="4"/>
  <c r="P515" i="4"/>
  <c r="Q515" i="4"/>
  <c r="R515" i="4"/>
  <c r="S515" i="4"/>
  <c r="G516" i="4"/>
  <c r="H516" i="4"/>
  <c r="I516" i="4"/>
  <c r="J516" i="4"/>
  <c r="K516" i="4"/>
  <c r="L516" i="4"/>
  <c r="M516" i="4"/>
  <c r="N516" i="4"/>
  <c r="O516" i="4"/>
  <c r="P516" i="4"/>
  <c r="Q516" i="4"/>
  <c r="R516" i="4"/>
  <c r="S516" i="4"/>
  <c r="G517" i="4"/>
  <c r="H517" i="4"/>
  <c r="I517" i="4"/>
  <c r="J517" i="4"/>
  <c r="K517" i="4"/>
  <c r="L517" i="4"/>
  <c r="M517" i="4"/>
  <c r="N517" i="4"/>
  <c r="O517" i="4"/>
  <c r="P517" i="4"/>
  <c r="Q517" i="4"/>
  <c r="R517" i="4"/>
  <c r="S517" i="4"/>
  <c r="G518" i="4"/>
  <c r="H518" i="4"/>
  <c r="I518" i="4"/>
  <c r="J518" i="4"/>
  <c r="K518" i="4"/>
  <c r="L518" i="4"/>
  <c r="M518" i="4"/>
  <c r="N518" i="4"/>
  <c r="O518" i="4"/>
  <c r="P518" i="4"/>
  <c r="Q518" i="4"/>
  <c r="R518" i="4"/>
  <c r="S518" i="4"/>
  <c r="G519" i="4"/>
  <c r="H519" i="4"/>
  <c r="I519" i="4"/>
  <c r="J519" i="4"/>
  <c r="K519" i="4"/>
  <c r="L519" i="4"/>
  <c r="M519" i="4"/>
  <c r="N519" i="4"/>
  <c r="O519" i="4"/>
  <c r="P519" i="4"/>
  <c r="Q519" i="4"/>
  <c r="R519" i="4"/>
  <c r="S519" i="4"/>
  <c r="G520" i="4"/>
  <c r="H520" i="4"/>
  <c r="I520" i="4"/>
  <c r="J520" i="4"/>
  <c r="K520" i="4"/>
  <c r="L520" i="4"/>
  <c r="M520" i="4"/>
  <c r="N520" i="4"/>
  <c r="O520" i="4"/>
  <c r="P520" i="4"/>
  <c r="Q520" i="4"/>
  <c r="R520" i="4"/>
  <c r="S520" i="4"/>
  <c r="G521" i="4"/>
  <c r="H521" i="4"/>
  <c r="I521" i="4"/>
  <c r="J521" i="4"/>
  <c r="K521" i="4"/>
  <c r="L521" i="4"/>
  <c r="M521" i="4"/>
  <c r="N521" i="4"/>
  <c r="O521" i="4"/>
  <c r="P521" i="4"/>
  <c r="Q521" i="4"/>
  <c r="R521" i="4"/>
  <c r="S521" i="4"/>
  <c r="G522" i="4"/>
  <c r="H522" i="4"/>
  <c r="I522" i="4"/>
  <c r="J522" i="4"/>
  <c r="K522" i="4"/>
  <c r="L522" i="4"/>
  <c r="M522" i="4"/>
  <c r="N522" i="4"/>
  <c r="O522" i="4"/>
  <c r="P522" i="4"/>
  <c r="Q522" i="4"/>
  <c r="R522" i="4"/>
  <c r="S522" i="4"/>
  <c r="G523" i="4"/>
  <c r="H523" i="4"/>
  <c r="I523" i="4"/>
  <c r="J523" i="4"/>
  <c r="K523" i="4"/>
  <c r="L523" i="4"/>
  <c r="M523" i="4"/>
  <c r="N523" i="4"/>
  <c r="O523" i="4"/>
  <c r="P523" i="4"/>
  <c r="Q523" i="4"/>
  <c r="R523" i="4"/>
  <c r="S523" i="4"/>
  <c r="G524" i="4"/>
  <c r="H524" i="4"/>
  <c r="I524" i="4"/>
  <c r="J524" i="4"/>
  <c r="K524" i="4"/>
  <c r="L524" i="4"/>
  <c r="M524" i="4"/>
  <c r="N524" i="4"/>
  <c r="O524" i="4"/>
  <c r="P524" i="4"/>
  <c r="Q524" i="4"/>
  <c r="R524" i="4"/>
  <c r="S524" i="4"/>
  <c r="G525" i="4"/>
  <c r="H525" i="4"/>
  <c r="I525" i="4"/>
  <c r="J525" i="4"/>
  <c r="K525" i="4"/>
  <c r="L525" i="4"/>
  <c r="M525" i="4"/>
  <c r="N525" i="4"/>
  <c r="O525" i="4"/>
  <c r="P525" i="4"/>
  <c r="Q525" i="4"/>
  <c r="R525" i="4"/>
  <c r="S525" i="4"/>
  <c r="G526" i="4"/>
  <c r="H526" i="4"/>
  <c r="I526" i="4"/>
  <c r="J526" i="4"/>
  <c r="K526" i="4"/>
  <c r="L526" i="4"/>
  <c r="M526" i="4"/>
  <c r="N526" i="4"/>
  <c r="O526" i="4"/>
  <c r="P526" i="4"/>
  <c r="Q526" i="4"/>
  <c r="R526" i="4"/>
  <c r="S526" i="4"/>
  <c r="G527" i="4"/>
  <c r="H527" i="4"/>
  <c r="I527" i="4"/>
  <c r="J527" i="4"/>
  <c r="K527" i="4"/>
  <c r="L527" i="4"/>
  <c r="M527" i="4"/>
  <c r="N527" i="4"/>
  <c r="O527" i="4"/>
  <c r="P527" i="4"/>
  <c r="Q527" i="4"/>
  <c r="R527" i="4"/>
  <c r="S527" i="4"/>
  <c r="G528" i="4"/>
  <c r="H528" i="4"/>
  <c r="I528" i="4"/>
  <c r="J528" i="4"/>
  <c r="K528" i="4"/>
  <c r="L528" i="4"/>
  <c r="M528" i="4"/>
  <c r="N528" i="4"/>
  <c r="O528" i="4"/>
  <c r="P528" i="4"/>
  <c r="Q528" i="4"/>
  <c r="R528" i="4"/>
  <c r="S528" i="4"/>
  <c r="G529" i="4"/>
  <c r="H529" i="4"/>
  <c r="I529" i="4"/>
  <c r="J529" i="4"/>
  <c r="K529" i="4"/>
  <c r="L529" i="4"/>
  <c r="M529" i="4"/>
  <c r="N529" i="4"/>
  <c r="O529" i="4"/>
  <c r="P529" i="4"/>
  <c r="Q529" i="4"/>
  <c r="R529" i="4"/>
  <c r="S529" i="4"/>
  <c r="G530" i="4"/>
  <c r="H530" i="4"/>
  <c r="I530" i="4"/>
  <c r="J530" i="4"/>
  <c r="K530" i="4"/>
  <c r="L530" i="4"/>
  <c r="M530" i="4"/>
  <c r="N530" i="4"/>
  <c r="O530" i="4"/>
  <c r="P530" i="4"/>
  <c r="Q530" i="4"/>
  <c r="R530" i="4"/>
  <c r="S530" i="4"/>
  <c r="G531" i="4"/>
  <c r="H531" i="4"/>
  <c r="I531" i="4"/>
  <c r="J531" i="4"/>
  <c r="K531" i="4"/>
  <c r="L531" i="4"/>
  <c r="M531" i="4"/>
  <c r="N531" i="4"/>
  <c r="O531" i="4"/>
  <c r="P531" i="4"/>
  <c r="Q531" i="4"/>
  <c r="R531" i="4"/>
  <c r="S531" i="4"/>
  <c r="G532" i="4"/>
  <c r="H532" i="4"/>
  <c r="I532" i="4"/>
  <c r="J532" i="4"/>
  <c r="K532" i="4"/>
  <c r="L532" i="4"/>
  <c r="M532" i="4"/>
  <c r="N532" i="4"/>
  <c r="O532" i="4"/>
  <c r="P532" i="4"/>
  <c r="Q532" i="4"/>
  <c r="R532" i="4"/>
  <c r="S532" i="4"/>
  <c r="G533" i="4"/>
  <c r="H533" i="4"/>
  <c r="I533" i="4"/>
  <c r="J533" i="4"/>
  <c r="K533" i="4"/>
  <c r="L533" i="4"/>
  <c r="M533" i="4"/>
  <c r="N533" i="4"/>
  <c r="O533" i="4"/>
  <c r="P533" i="4"/>
  <c r="Q533" i="4"/>
  <c r="R533" i="4"/>
  <c r="S533" i="4"/>
  <c r="G534" i="4"/>
  <c r="H534" i="4"/>
  <c r="I534" i="4"/>
  <c r="J534" i="4"/>
  <c r="K534" i="4"/>
  <c r="L534" i="4"/>
  <c r="M534" i="4"/>
  <c r="N534" i="4"/>
  <c r="O534" i="4"/>
  <c r="P534" i="4"/>
  <c r="Q534" i="4"/>
  <c r="R534" i="4"/>
  <c r="S534" i="4"/>
  <c r="G535" i="4"/>
  <c r="H535" i="4"/>
  <c r="I535" i="4"/>
  <c r="J535" i="4"/>
  <c r="K535" i="4"/>
  <c r="L535" i="4"/>
  <c r="M535" i="4"/>
  <c r="N535" i="4"/>
  <c r="O535" i="4"/>
  <c r="P535" i="4"/>
  <c r="Q535" i="4"/>
  <c r="R535" i="4"/>
  <c r="S535" i="4"/>
  <c r="G536" i="4"/>
  <c r="H536" i="4"/>
  <c r="I536" i="4"/>
  <c r="J536" i="4"/>
  <c r="K536" i="4"/>
  <c r="L536" i="4"/>
  <c r="M536" i="4"/>
  <c r="N536" i="4"/>
  <c r="O536" i="4"/>
  <c r="P536" i="4"/>
  <c r="Q536" i="4"/>
  <c r="R536" i="4"/>
  <c r="S536" i="4"/>
  <c r="G537" i="4"/>
  <c r="H537" i="4"/>
  <c r="I537" i="4"/>
  <c r="J537" i="4"/>
  <c r="K537" i="4"/>
  <c r="L537" i="4"/>
  <c r="M537" i="4"/>
  <c r="N537" i="4"/>
  <c r="O537" i="4"/>
  <c r="P537" i="4"/>
  <c r="Q537" i="4"/>
  <c r="R537" i="4"/>
  <c r="S537" i="4"/>
  <c r="G538" i="4"/>
  <c r="H538" i="4"/>
  <c r="I538" i="4"/>
  <c r="J538" i="4"/>
  <c r="K538" i="4"/>
  <c r="L538" i="4"/>
  <c r="M538" i="4"/>
  <c r="N538" i="4"/>
  <c r="O538" i="4"/>
  <c r="P538" i="4"/>
  <c r="Q538" i="4"/>
  <c r="R538" i="4"/>
  <c r="S538" i="4"/>
  <c r="G539" i="4"/>
  <c r="H539" i="4"/>
  <c r="I539" i="4"/>
  <c r="J539" i="4"/>
  <c r="K539" i="4"/>
  <c r="L539" i="4"/>
  <c r="M539" i="4"/>
  <c r="N539" i="4"/>
  <c r="O539" i="4"/>
  <c r="P539" i="4"/>
  <c r="Q539" i="4"/>
  <c r="R539" i="4"/>
  <c r="S539" i="4"/>
  <c r="G540" i="4"/>
  <c r="H540" i="4"/>
  <c r="I540" i="4"/>
  <c r="J540" i="4"/>
  <c r="K540" i="4"/>
  <c r="L540" i="4"/>
  <c r="M540" i="4"/>
  <c r="N540" i="4"/>
  <c r="O540" i="4"/>
  <c r="P540" i="4"/>
  <c r="Q540" i="4"/>
  <c r="R540" i="4"/>
  <c r="S540" i="4"/>
  <c r="G541" i="4"/>
  <c r="H541" i="4"/>
  <c r="I541" i="4"/>
  <c r="J541" i="4"/>
  <c r="K541" i="4"/>
  <c r="L541" i="4"/>
  <c r="M541" i="4"/>
  <c r="N541" i="4"/>
  <c r="O541" i="4"/>
  <c r="P541" i="4"/>
  <c r="Q541" i="4"/>
  <c r="R541" i="4"/>
  <c r="S541" i="4"/>
  <c r="G542" i="4"/>
  <c r="H542" i="4"/>
  <c r="I542" i="4"/>
  <c r="J542" i="4"/>
  <c r="K542" i="4"/>
  <c r="L542" i="4"/>
  <c r="M542" i="4"/>
  <c r="N542" i="4"/>
  <c r="O542" i="4"/>
  <c r="P542" i="4"/>
  <c r="Q542" i="4"/>
  <c r="R542" i="4"/>
  <c r="S542" i="4"/>
  <c r="G543" i="4"/>
  <c r="H543" i="4"/>
  <c r="I543" i="4"/>
  <c r="J543" i="4"/>
  <c r="K543" i="4"/>
  <c r="L543" i="4"/>
  <c r="M543" i="4"/>
  <c r="N543" i="4"/>
  <c r="O543" i="4"/>
  <c r="P543" i="4"/>
  <c r="Q543" i="4"/>
  <c r="R543" i="4"/>
  <c r="S543" i="4"/>
  <c r="G544" i="4"/>
  <c r="H544" i="4"/>
  <c r="I544" i="4"/>
  <c r="J544" i="4"/>
  <c r="K544" i="4"/>
  <c r="L544" i="4"/>
  <c r="M544" i="4"/>
  <c r="N544" i="4"/>
  <c r="O544" i="4"/>
  <c r="P544" i="4"/>
  <c r="Q544" i="4"/>
  <c r="R544" i="4"/>
  <c r="S544" i="4"/>
  <c r="G545" i="4"/>
  <c r="H545" i="4"/>
  <c r="I545" i="4"/>
  <c r="J545" i="4"/>
  <c r="K545" i="4"/>
  <c r="L545" i="4"/>
  <c r="M545" i="4"/>
  <c r="N545" i="4"/>
  <c r="O545" i="4"/>
  <c r="P545" i="4"/>
  <c r="Q545" i="4"/>
  <c r="R545" i="4"/>
  <c r="S545" i="4"/>
  <c r="G546" i="4"/>
  <c r="H546" i="4"/>
  <c r="I546" i="4"/>
  <c r="J546" i="4"/>
  <c r="K546" i="4"/>
  <c r="L546" i="4"/>
  <c r="M546" i="4"/>
  <c r="N546" i="4"/>
  <c r="O546" i="4"/>
  <c r="P546" i="4"/>
  <c r="Q546" i="4"/>
  <c r="R546" i="4"/>
  <c r="S546" i="4"/>
  <c r="G547" i="4"/>
  <c r="H547" i="4"/>
  <c r="I547" i="4"/>
  <c r="J547" i="4"/>
  <c r="K547" i="4"/>
  <c r="L547" i="4"/>
  <c r="M547" i="4"/>
  <c r="N547" i="4"/>
  <c r="O547" i="4"/>
  <c r="P547" i="4"/>
  <c r="Q547" i="4"/>
  <c r="R547" i="4"/>
  <c r="S547" i="4"/>
  <c r="G548" i="4"/>
  <c r="H548" i="4"/>
  <c r="I548" i="4"/>
  <c r="J548" i="4"/>
  <c r="K548" i="4"/>
  <c r="L548" i="4"/>
  <c r="M548" i="4"/>
  <c r="N548" i="4"/>
  <c r="O548" i="4"/>
  <c r="P548" i="4"/>
  <c r="Q548" i="4"/>
  <c r="R548" i="4"/>
  <c r="S548" i="4"/>
  <c r="G549" i="4"/>
  <c r="H549" i="4"/>
  <c r="I549" i="4"/>
  <c r="J549" i="4"/>
  <c r="K549" i="4"/>
  <c r="L549" i="4"/>
  <c r="M549" i="4"/>
  <c r="N549" i="4"/>
  <c r="O549" i="4"/>
  <c r="P549" i="4"/>
  <c r="Q549" i="4"/>
  <c r="R549" i="4"/>
  <c r="S549" i="4"/>
  <c r="G550" i="4"/>
  <c r="H550" i="4"/>
  <c r="I550" i="4"/>
  <c r="J550" i="4"/>
  <c r="K550" i="4"/>
  <c r="L550" i="4"/>
  <c r="M550" i="4"/>
  <c r="N550" i="4"/>
  <c r="O550" i="4"/>
  <c r="P550" i="4"/>
  <c r="Q550" i="4"/>
  <c r="R550" i="4"/>
  <c r="S550" i="4"/>
  <c r="G551" i="4"/>
  <c r="H551" i="4"/>
  <c r="I551" i="4"/>
  <c r="J551" i="4"/>
  <c r="K551" i="4"/>
  <c r="L551" i="4"/>
  <c r="M551" i="4"/>
  <c r="N551" i="4"/>
  <c r="O551" i="4"/>
  <c r="P551" i="4"/>
  <c r="Q551" i="4"/>
  <c r="R551" i="4"/>
  <c r="S551" i="4"/>
  <c r="G552" i="4"/>
  <c r="H552" i="4"/>
  <c r="I552" i="4"/>
  <c r="J552" i="4"/>
  <c r="K552" i="4"/>
  <c r="L552" i="4"/>
  <c r="M552" i="4"/>
  <c r="N552" i="4"/>
  <c r="O552" i="4"/>
  <c r="P552" i="4"/>
  <c r="Q552" i="4"/>
  <c r="R552" i="4"/>
  <c r="S552" i="4"/>
  <c r="G553" i="4"/>
  <c r="H553" i="4"/>
  <c r="I553" i="4"/>
  <c r="J553" i="4"/>
  <c r="K553" i="4"/>
  <c r="L553" i="4"/>
  <c r="M553" i="4"/>
  <c r="N553" i="4"/>
  <c r="O553" i="4"/>
  <c r="P553" i="4"/>
  <c r="Q553" i="4"/>
  <c r="R553" i="4"/>
  <c r="S553" i="4"/>
  <c r="G554" i="4"/>
  <c r="H554" i="4"/>
  <c r="I554" i="4"/>
  <c r="J554" i="4"/>
  <c r="K554" i="4"/>
  <c r="L554" i="4"/>
  <c r="M554" i="4"/>
  <c r="N554" i="4"/>
  <c r="O554" i="4"/>
  <c r="P554" i="4"/>
  <c r="Q554" i="4"/>
  <c r="R554" i="4"/>
  <c r="S554" i="4"/>
  <c r="G555" i="4"/>
  <c r="H555" i="4"/>
  <c r="I555" i="4"/>
  <c r="J555" i="4"/>
  <c r="K555" i="4"/>
  <c r="L555" i="4"/>
  <c r="M555" i="4"/>
  <c r="N555" i="4"/>
  <c r="O555" i="4"/>
  <c r="P555" i="4"/>
  <c r="Q555" i="4"/>
  <c r="R555" i="4"/>
  <c r="S555" i="4"/>
  <c r="G556" i="4"/>
  <c r="H556" i="4"/>
  <c r="I556" i="4"/>
  <c r="J556" i="4"/>
  <c r="K556" i="4"/>
  <c r="L556" i="4"/>
  <c r="M556" i="4"/>
  <c r="N556" i="4"/>
  <c r="O556" i="4"/>
  <c r="P556" i="4"/>
  <c r="Q556" i="4"/>
  <c r="R556" i="4"/>
  <c r="S556" i="4"/>
  <c r="G557" i="4"/>
  <c r="H557" i="4"/>
  <c r="I557" i="4"/>
  <c r="J557" i="4"/>
  <c r="K557" i="4"/>
  <c r="L557" i="4"/>
  <c r="M557" i="4"/>
  <c r="N557" i="4"/>
  <c r="O557" i="4"/>
  <c r="P557" i="4"/>
  <c r="Q557" i="4"/>
  <c r="R557" i="4"/>
  <c r="S557" i="4"/>
  <c r="G558" i="4"/>
  <c r="H558" i="4"/>
  <c r="I558" i="4"/>
  <c r="J558" i="4"/>
  <c r="K558" i="4"/>
  <c r="L558" i="4"/>
  <c r="M558" i="4"/>
  <c r="N558" i="4"/>
  <c r="O558" i="4"/>
  <c r="P558" i="4"/>
  <c r="Q558" i="4"/>
  <c r="R558" i="4"/>
  <c r="S558" i="4"/>
  <c r="G559" i="4"/>
  <c r="H559" i="4"/>
  <c r="I559" i="4"/>
  <c r="J559" i="4"/>
  <c r="K559" i="4"/>
  <c r="L559" i="4"/>
  <c r="M559" i="4"/>
  <c r="N559" i="4"/>
  <c r="O559" i="4"/>
  <c r="P559" i="4"/>
  <c r="Q559" i="4"/>
  <c r="R559" i="4"/>
  <c r="S559" i="4"/>
  <c r="G560" i="4"/>
  <c r="H560" i="4"/>
  <c r="I560" i="4"/>
  <c r="J560" i="4"/>
  <c r="K560" i="4"/>
  <c r="L560" i="4"/>
  <c r="M560" i="4"/>
  <c r="N560" i="4"/>
  <c r="O560" i="4"/>
  <c r="P560" i="4"/>
  <c r="Q560" i="4"/>
  <c r="R560" i="4"/>
  <c r="S560" i="4"/>
  <c r="G561" i="4"/>
  <c r="H561" i="4"/>
  <c r="I561" i="4"/>
  <c r="J561" i="4"/>
  <c r="K561" i="4"/>
  <c r="L561" i="4"/>
  <c r="M561" i="4"/>
  <c r="N561" i="4"/>
  <c r="O561" i="4"/>
  <c r="P561" i="4"/>
  <c r="Q561" i="4"/>
  <c r="R561" i="4"/>
  <c r="S561" i="4"/>
  <c r="G562" i="4"/>
  <c r="H562" i="4"/>
  <c r="I562" i="4"/>
  <c r="J562" i="4"/>
  <c r="K562" i="4"/>
  <c r="L562" i="4"/>
  <c r="M562" i="4"/>
  <c r="N562" i="4"/>
  <c r="O562" i="4"/>
  <c r="P562" i="4"/>
  <c r="Q562" i="4"/>
  <c r="R562" i="4"/>
  <c r="S562" i="4"/>
  <c r="G563" i="4"/>
  <c r="H563" i="4"/>
  <c r="I563" i="4"/>
  <c r="J563" i="4"/>
  <c r="K563" i="4"/>
  <c r="L563" i="4"/>
  <c r="M563" i="4"/>
  <c r="N563" i="4"/>
  <c r="O563" i="4"/>
  <c r="P563" i="4"/>
  <c r="Q563" i="4"/>
  <c r="R563" i="4"/>
  <c r="S563" i="4"/>
  <c r="G564" i="4"/>
  <c r="H564" i="4"/>
  <c r="I564" i="4"/>
  <c r="J564" i="4"/>
  <c r="K564" i="4"/>
  <c r="L564" i="4"/>
  <c r="M564" i="4"/>
  <c r="N564" i="4"/>
  <c r="O564" i="4"/>
  <c r="P564" i="4"/>
  <c r="Q564" i="4"/>
  <c r="R564" i="4"/>
  <c r="S564" i="4"/>
  <c r="G565" i="4"/>
  <c r="H565" i="4"/>
  <c r="I565" i="4"/>
  <c r="J565" i="4"/>
  <c r="K565" i="4"/>
  <c r="L565" i="4"/>
  <c r="M565" i="4"/>
  <c r="N565" i="4"/>
  <c r="O565" i="4"/>
  <c r="P565" i="4"/>
  <c r="Q565" i="4"/>
  <c r="R565" i="4"/>
  <c r="S565" i="4"/>
  <c r="G566" i="4"/>
  <c r="H566" i="4"/>
  <c r="I566" i="4"/>
  <c r="J566" i="4"/>
  <c r="K566" i="4"/>
  <c r="L566" i="4"/>
  <c r="M566" i="4"/>
  <c r="N566" i="4"/>
  <c r="O566" i="4"/>
  <c r="P566" i="4"/>
  <c r="Q566" i="4"/>
  <c r="R566" i="4"/>
  <c r="S566" i="4"/>
  <c r="G567" i="4"/>
  <c r="H567" i="4"/>
  <c r="I567" i="4"/>
  <c r="J567" i="4"/>
  <c r="K567" i="4"/>
  <c r="L567" i="4"/>
  <c r="M567" i="4"/>
  <c r="N567" i="4"/>
  <c r="O567" i="4"/>
  <c r="P567" i="4"/>
  <c r="Q567" i="4"/>
  <c r="R567" i="4"/>
  <c r="S567" i="4"/>
  <c r="G568" i="4"/>
  <c r="H568" i="4"/>
  <c r="I568" i="4"/>
  <c r="J568" i="4"/>
  <c r="K568" i="4"/>
  <c r="L568" i="4"/>
  <c r="M568" i="4"/>
  <c r="N568" i="4"/>
  <c r="O568" i="4"/>
  <c r="P568" i="4"/>
  <c r="Q568" i="4"/>
  <c r="R568" i="4"/>
  <c r="S568" i="4"/>
  <c r="G569" i="4"/>
  <c r="H569" i="4"/>
  <c r="I569" i="4"/>
  <c r="J569" i="4"/>
  <c r="K569" i="4"/>
  <c r="L569" i="4"/>
  <c r="M569" i="4"/>
  <c r="N569" i="4"/>
  <c r="O569" i="4"/>
  <c r="P569" i="4"/>
  <c r="Q569" i="4"/>
  <c r="R569" i="4"/>
  <c r="S569" i="4"/>
  <c r="G570" i="4"/>
  <c r="H570" i="4"/>
  <c r="I570" i="4"/>
  <c r="J570" i="4"/>
  <c r="K570" i="4"/>
  <c r="L570" i="4"/>
  <c r="M570" i="4"/>
  <c r="N570" i="4"/>
  <c r="O570" i="4"/>
  <c r="P570" i="4"/>
  <c r="Q570" i="4"/>
  <c r="R570" i="4"/>
  <c r="S570" i="4"/>
  <c r="G571" i="4"/>
  <c r="H571" i="4"/>
  <c r="I571" i="4"/>
  <c r="J571" i="4"/>
  <c r="K571" i="4"/>
  <c r="L571" i="4"/>
  <c r="M571" i="4"/>
  <c r="N571" i="4"/>
  <c r="O571" i="4"/>
  <c r="P571" i="4"/>
  <c r="Q571" i="4"/>
  <c r="R571" i="4"/>
  <c r="S571" i="4"/>
  <c r="G572" i="4"/>
  <c r="H572" i="4"/>
  <c r="I572" i="4"/>
  <c r="J572" i="4"/>
  <c r="K572" i="4"/>
  <c r="L572" i="4"/>
  <c r="M572" i="4"/>
  <c r="N572" i="4"/>
  <c r="O572" i="4"/>
  <c r="P572" i="4"/>
  <c r="Q572" i="4"/>
  <c r="R572" i="4"/>
  <c r="S572" i="4"/>
  <c r="G573" i="4"/>
  <c r="H573" i="4"/>
  <c r="I573" i="4"/>
  <c r="J573" i="4"/>
  <c r="K573" i="4"/>
  <c r="L573" i="4"/>
  <c r="M573" i="4"/>
  <c r="N573" i="4"/>
  <c r="O573" i="4"/>
  <c r="P573" i="4"/>
  <c r="Q573" i="4"/>
  <c r="R573" i="4"/>
  <c r="S573" i="4"/>
  <c r="G574" i="4"/>
  <c r="H574" i="4"/>
  <c r="I574" i="4"/>
  <c r="J574" i="4"/>
  <c r="K574" i="4"/>
  <c r="L574" i="4"/>
  <c r="M574" i="4"/>
  <c r="N574" i="4"/>
  <c r="O574" i="4"/>
  <c r="P574" i="4"/>
  <c r="Q574" i="4"/>
  <c r="R574" i="4"/>
  <c r="S574" i="4"/>
  <c r="G575" i="4"/>
  <c r="H575" i="4"/>
  <c r="I575" i="4"/>
  <c r="J575" i="4"/>
  <c r="K575" i="4"/>
  <c r="L575" i="4"/>
  <c r="M575" i="4"/>
  <c r="N575" i="4"/>
  <c r="O575" i="4"/>
  <c r="P575" i="4"/>
  <c r="Q575" i="4"/>
  <c r="R575" i="4"/>
  <c r="S575" i="4"/>
  <c r="G576" i="4"/>
  <c r="H576" i="4"/>
  <c r="I576" i="4"/>
  <c r="J576" i="4"/>
  <c r="K576" i="4"/>
  <c r="L576" i="4"/>
  <c r="M576" i="4"/>
  <c r="N576" i="4"/>
  <c r="O576" i="4"/>
  <c r="P576" i="4"/>
  <c r="Q576" i="4"/>
  <c r="R576" i="4"/>
  <c r="S576" i="4"/>
  <c r="G577" i="4"/>
  <c r="H577" i="4"/>
  <c r="I577" i="4"/>
  <c r="J577" i="4"/>
  <c r="K577" i="4"/>
  <c r="L577" i="4"/>
  <c r="M577" i="4"/>
  <c r="N577" i="4"/>
  <c r="O577" i="4"/>
  <c r="P577" i="4"/>
  <c r="Q577" i="4"/>
  <c r="R577" i="4"/>
  <c r="S577" i="4"/>
  <c r="G578" i="4"/>
  <c r="H578" i="4"/>
  <c r="I578" i="4"/>
  <c r="J578" i="4"/>
  <c r="K578" i="4"/>
  <c r="L578" i="4"/>
  <c r="M578" i="4"/>
  <c r="N578" i="4"/>
  <c r="O578" i="4"/>
  <c r="P578" i="4"/>
  <c r="Q578" i="4"/>
  <c r="R578" i="4"/>
  <c r="S578" i="4"/>
  <c r="G579" i="4"/>
  <c r="H579" i="4"/>
  <c r="I579" i="4"/>
  <c r="J579" i="4"/>
  <c r="K579" i="4"/>
  <c r="L579" i="4"/>
  <c r="M579" i="4"/>
  <c r="N579" i="4"/>
  <c r="O579" i="4"/>
  <c r="P579" i="4"/>
  <c r="Q579" i="4"/>
  <c r="R579" i="4"/>
  <c r="S579" i="4"/>
  <c r="G580" i="4"/>
  <c r="H580" i="4"/>
  <c r="I580" i="4"/>
  <c r="J580" i="4"/>
  <c r="K580" i="4"/>
  <c r="L580" i="4"/>
  <c r="M580" i="4"/>
  <c r="N580" i="4"/>
  <c r="O580" i="4"/>
  <c r="P580" i="4"/>
  <c r="Q580" i="4"/>
  <c r="R580" i="4"/>
  <c r="S580" i="4"/>
  <c r="G581" i="4"/>
  <c r="H581" i="4"/>
  <c r="I581" i="4"/>
  <c r="J581" i="4"/>
  <c r="K581" i="4"/>
  <c r="L581" i="4"/>
  <c r="M581" i="4"/>
  <c r="N581" i="4"/>
  <c r="O581" i="4"/>
  <c r="P581" i="4"/>
  <c r="Q581" i="4"/>
  <c r="R581" i="4"/>
  <c r="S581" i="4"/>
  <c r="G582" i="4"/>
  <c r="H582" i="4"/>
  <c r="I582" i="4"/>
  <c r="J582" i="4"/>
  <c r="K582" i="4"/>
  <c r="L582" i="4"/>
  <c r="M582" i="4"/>
  <c r="N582" i="4"/>
  <c r="O582" i="4"/>
  <c r="P582" i="4"/>
  <c r="Q582" i="4"/>
  <c r="R582" i="4"/>
  <c r="S582" i="4"/>
  <c r="G583" i="4"/>
  <c r="H583" i="4"/>
  <c r="I583" i="4"/>
  <c r="J583" i="4"/>
  <c r="K583" i="4"/>
  <c r="L583" i="4"/>
  <c r="M583" i="4"/>
  <c r="N583" i="4"/>
  <c r="O583" i="4"/>
  <c r="P583" i="4"/>
  <c r="Q583" i="4"/>
  <c r="R583" i="4"/>
  <c r="S583" i="4"/>
  <c r="G584" i="4"/>
  <c r="H584" i="4"/>
  <c r="I584" i="4"/>
  <c r="J584" i="4"/>
  <c r="K584" i="4"/>
  <c r="L584" i="4"/>
  <c r="M584" i="4"/>
  <c r="N584" i="4"/>
  <c r="O584" i="4"/>
  <c r="P584" i="4"/>
  <c r="Q584" i="4"/>
  <c r="R584" i="4"/>
  <c r="S584" i="4"/>
  <c r="G585" i="4"/>
  <c r="H585" i="4"/>
  <c r="I585" i="4"/>
  <c r="J585" i="4"/>
  <c r="K585" i="4"/>
  <c r="L585" i="4"/>
  <c r="M585" i="4"/>
  <c r="N585" i="4"/>
  <c r="O585" i="4"/>
  <c r="P585" i="4"/>
  <c r="Q585" i="4"/>
  <c r="R585" i="4"/>
  <c r="S585" i="4"/>
  <c r="G586" i="4"/>
  <c r="H586" i="4"/>
  <c r="I586" i="4"/>
  <c r="J586" i="4"/>
  <c r="K586" i="4"/>
  <c r="L586" i="4"/>
  <c r="M586" i="4"/>
  <c r="N586" i="4"/>
  <c r="O586" i="4"/>
  <c r="P586" i="4"/>
  <c r="Q586" i="4"/>
  <c r="R586" i="4"/>
  <c r="S586" i="4"/>
  <c r="G587" i="4"/>
  <c r="H587" i="4"/>
  <c r="I587" i="4"/>
  <c r="J587" i="4"/>
  <c r="K587" i="4"/>
  <c r="L587" i="4"/>
  <c r="M587" i="4"/>
  <c r="N587" i="4"/>
  <c r="O587" i="4"/>
  <c r="P587" i="4"/>
  <c r="Q587" i="4"/>
  <c r="R587" i="4"/>
  <c r="S587" i="4"/>
  <c r="G588" i="4"/>
  <c r="H588" i="4"/>
  <c r="I588" i="4"/>
  <c r="J588" i="4"/>
  <c r="K588" i="4"/>
  <c r="L588" i="4"/>
  <c r="M588" i="4"/>
  <c r="N588" i="4"/>
  <c r="O588" i="4"/>
  <c r="P588" i="4"/>
  <c r="Q588" i="4"/>
  <c r="R588" i="4"/>
  <c r="S588" i="4"/>
  <c r="G589" i="4"/>
  <c r="H589" i="4"/>
  <c r="I589" i="4"/>
  <c r="J589" i="4"/>
  <c r="K589" i="4"/>
  <c r="L589" i="4"/>
  <c r="M589" i="4"/>
  <c r="N589" i="4"/>
  <c r="O589" i="4"/>
  <c r="P589" i="4"/>
  <c r="Q589" i="4"/>
  <c r="R589" i="4"/>
  <c r="S589" i="4"/>
  <c r="G590" i="4"/>
  <c r="H590" i="4"/>
  <c r="I590" i="4"/>
  <c r="J590" i="4"/>
  <c r="K590" i="4"/>
  <c r="L590" i="4"/>
  <c r="M590" i="4"/>
  <c r="N590" i="4"/>
  <c r="O590" i="4"/>
  <c r="P590" i="4"/>
  <c r="Q590" i="4"/>
  <c r="R590" i="4"/>
  <c r="S590" i="4"/>
  <c r="G591" i="4"/>
  <c r="H591" i="4"/>
  <c r="I591" i="4"/>
  <c r="J591" i="4"/>
  <c r="K591" i="4"/>
  <c r="L591" i="4"/>
  <c r="M591" i="4"/>
  <c r="N591" i="4"/>
  <c r="O591" i="4"/>
  <c r="P591" i="4"/>
  <c r="Q591" i="4"/>
  <c r="R591" i="4"/>
  <c r="S591" i="4"/>
  <c r="G592" i="4"/>
  <c r="H592" i="4"/>
  <c r="I592" i="4"/>
  <c r="J592" i="4"/>
  <c r="K592" i="4"/>
  <c r="L592" i="4"/>
  <c r="M592" i="4"/>
  <c r="N592" i="4"/>
  <c r="O592" i="4"/>
  <c r="P592" i="4"/>
  <c r="Q592" i="4"/>
  <c r="R592" i="4"/>
  <c r="S592" i="4"/>
  <c r="G593" i="4"/>
  <c r="H593" i="4"/>
  <c r="I593" i="4"/>
  <c r="J593" i="4"/>
  <c r="K593" i="4"/>
  <c r="L593" i="4"/>
  <c r="M593" i="4"/>
  <c r="N593" i="4"/>
  <c r="O593" i="4"/>
  <c r="P593" i="4"/>
  <c r="Q593" i="4"/>
  <c r="R593" i="4"/>
  <c r="S593" i="4"/>
  <c r="G594" i="4"/>
  <c r="H594" i="4"/>
  <c r="I594" i="4"/>
  <c r="J594" i="4"/>
  <c r="K594" i="4"/>
  <c r="L594" i="4"/>
  <c r="M594" i="4"/>
  <c r="N594" i="4"/>
  <c r="O594" i="4"/>
  <c r="P594" i="4"/>
  <c r="Q594" i="4"/>
  <c r="R594" i="4"/>
  <c r="S594" i="4"/>
  <c r="G595" i="4"/>
  <c r="H595" i="4"/>
  <c r="I595" i="4"/>
  <c r="J595" i="4"/>
  <c r="K595" i="4"/>
  <c r="L595" i="4"/>
  <c r="M595" i="4"/>
  <c r="N595" i="4"/>
  <c r="O595" i="4"/>
  <c r="P595" i="4"/>
  <c r="Q595" i="4"/>
  <c r="R595" i="4"/>
  <c r="S595" i="4"/>
  <c r="G596" i="4"/>
  <c r="H596" i="4"/>
  <c r="I596" i="4"/>
  <c r="J596" i="4"/>
  <c r="K596" i="4"/>
  <c r="L596" i="4"/>
  <c r="M596" i="4"/>
  <c r="N596" i="4"/>
  <c r="O596" i="4"/>
  <c r="P596" i="4"/>
  <c r="Q596" i="4"/>
  <c r="R596" i="4"/>
  <c r="S596" i="4"/>
  <c r="G597" i="4"/>
  <c r="H597" i="4"/>
  <c r="I597" i="4"/>
  <c r="J597" i="4"/>
  <c r="K597" i="4"/>
  <c r="L597" i="4"/>
  <c r="M597" i="4"/>
  <c r="N597" i="4"/>
  <c r="O597" i="4"/>
  <c r="P597" i="4"/>
  <c r="Q597" i="4"/>
  <c r="R597" i="4"/>
  <c r="S597" i="4"/>
  <c r="G598" i="4"/>
  <c r="H598" i="4"/>
  <c r="I598" i="4"/>
  <c r="J598" i="4"/>
  <c r="K598" i="4"/>
  <c r="L598" i="4"/>
  <c r="M598" i="4"/>
  <c r="N598" i="4"/>
  <c r="O598" i="4"/>
  <c r="P598" i="4"/>
  <c r="Q598" i="4"/>
  <c r="R598" i="4"/>
  <c r="S598" i="4"/>
  <c r="G599" i="4"/>
  <c r="H599" i="4"/>
  <c r="I599" i="4"/>
  <c r="J599" i="4"/>
  <c r="K599" i="4"/>
  <c r="L599" i="4"/>
  <c r="M599" i="4"/>
  <c r="N599" i="4"/>
  <c r="O599" i="4"/>
  <c r="P599" i="4"/>
  <c r="Q599" i="4"/>
  <c r="R599" i="4"/>
  <c r="S599" i="4"/>
  <c r="G600" i="4"/>
  <c r="H600" i="4"/>
  <c r="I600" i="4"/>
  <c r="J600" i="4"/>
  <c r="K600" i="4"/>
  <c r="L600" i="4"/>
  <c r="M600" i="4"/>
  <c r="N600" i="4"/>
  <c r="O600" i="4"/>
  <c r="P600" i="4"/>
  <c r="Q600" i="4"/>
  <c r="R600" i="4"/>
  <c r="S600" i="4"/>
  <c r="G601" i="4"/>
  <c r="H601" i="4"/>
  <c r="I601" i="4"/>
  <c r="J601" i="4"/>
  <c r="K601" i="4"/>
  <c r="L601" i="4"/>
  <c r="M601" i="4"/>
  <c r="N601" i="4"/>
  <c r="O601" i="4"/>
  <c r="P601" i="4"/>
  <c r="Q601" i="4"/>
  <c r="R601" i="4"/>
  <c r="S601" i="4"/>
  <c r="G602" i="4"/>
  <c r="H602" i="4"/>
  <c r="I602" i="4"/>
  <c r="J602" i="4"/>
  <c r="K602" i="4"/>
  <c r="L602" i="4"/>
  <c r="M602" i="4"/>
  <c r="N602" i="4"/>
  <c r="O602" i="4"/>
  <c r="P602" i="4"/>
  <c r="Q602" i="4"/>
  <c r="R602" i="4"/>
  <c r="S602" i="4"/>
  <c r="G603" i="4"/>
  <c r="H603" i="4"/>
  <c r="I603" i="4"/>
  <c r="J603" i="4"/>
  <c r="K603" i="4"/>
  <c r="L603" i="4"/>
  <c r="M603" i="4"/>
  <c r="N603" i="4"/>
  <c r="O603" i="4"/>
  <c r="P603" i="4"/>
  <c r="Q603" i="4"/>
  <c r="R603" i="4"/>
  <c r="S603" i="4"/>
  <c r="G604" i="4"/>
  <c r="H604" i="4"/>
  <c r="I604" i="4"/>
  <c r="J604" i="4"/>
  <c r="K604" i="4"/>
  <c r="L604" i="4"/>
  <c r="M604" i="4"/>
  <c r="N604" i="4"/>
  <c r="O604" i="4"/>
  <c r="P604" i="4"/>
  <c r="Q604" i="4"/>
  <c r="R604" i="4"/>
  <c r="S604" i="4"/>
  <c r="G605" i="4"/>
  <c r="H605" i="4"/>
  <c r="I605" i="4"/>
  <c r="J605" i="4"/>
  <c r="K605" i="4"/>
  <c r="L605" i="4"/>
  <c r="M605" i="4"/>
  <c r="N605" i="4"/>
  <c r="O605" i="4"/>
  <c r="P605" i="4"/>
  <c r="Q605" i="4"/>
  <c r="R605" i="4"/>
  <c r="S605" i="4"/>
  <c r="G606" i="4"/>
  <c r="H606" i="4"/>
  <c r="I606" i="4"/>
  <c r="J606" i="4"/>
  <c r="K606" i="4"/>
  <c r="L606" i="4"/>
  <c r="M606" i="4"/>
  <c r="N606" i="4"/>
  <c r="O606" i="4"/>
  <c r="P606" i="4"/>
  <c r="Q606" i="4"/>
  <c r="R606" i="4"/>
  <c r="S606" i="4"/>
  <c r="G607" i="4"/>
  <c r="H607" i="4"/>
  <c r="I607" i="4"/>
  <c r="J607" i="4"/>
  <c r="K607" i="4"/>
  <c r="L607" i="4"/>
  <c r="M607" i="4"/>
  <c r="N607" i="4"/>
  <c r="O607" i="4"/>
  <c r="P607" i="4"/>
  <c r="Q607" i="4"/>
  <c r="R607" i="4"/>
  <c r="S607" i="4"/>
  <c r="G608" i="4"/>
  <c r="H608" i="4"/>
  <c r="I608" i="4"/>
  <c r="J608" i="4"/>
  <c r="K608" i="4"/>
  <c r="L608" i="4"/>
  <c r="M608" i="4"/>
  <c r="N608" i="4"/>
  <c r="O608" i="4"/>
  <c r="P608" i="4"/>
  <c r="Q608" i="4"/>
  <c r="R608" i="4"/>
  <c r="S608" i="4"/>
  <c r="G609" i="4"/>
  <c r="H609" i="4"/>
  <c r="I609" i="4"/>
  <c r="J609" i="4"/>
  <c r="K609" i="4"/>
  <c r="L609" i="4"/>
  <c r="M609" i="4"/>
  <c r="N609" i="4"/>
  <c r="O609" i="4"/>
  <c r="P609" i="4"/>
  <c r="Q609" i="4"/>
  <c r="R609" i="4"/>
  <c r="S609" i="4"/>
  <c r="G610" i="4"/>
  <c r="H610" i="4"/>
  <c r="I610" i="4"/>
  <c r="J610" i="4"/>
  <c r="K610" i="4"/>
  <c r="L610" i="4"/>
  <c r="M610" i="4"/>
  <c r="N610" i="4"/>
  <c r="O610" i="4"/>
  <c r="P610" i="4"/>
  <c r="Q610" i="4"/>
  <c r="R610" i="4"/>
  <c r="S610" i="4"/>
  <c r="G611" i="4"/>
  <c r="H611" i="4"/>
  <c r="I611" i="4"/>
  <c r="J611" i="4"/>
  <c r="K611" i="4"/>
  <c r="L611" i="4"/>
  <c r="M611" i="4"/>
  <c r="N611" i="4"/>
  <c r="O611" i="4"/>
  <c r="P611" i="4"/>
  <c r="Q611" i="4"/>
  <c r="R611" i="4"/>
  <c r="S611" i="4"/>
  <c r="G612" i="4"/>
  <c r="H612" i="4"/>
  <c r="I612" i="4"/>
  <c r="J612" i="4"/>
  <c r="K612" i="4"/>
  <c r="L612" i="4"/>
  <c r="M612" i="4"/>
  <c r="N612" i="4"/>
  <c r="O612" i="4"/>
  <c r="P612" i="4"/>
  <c r="Q612" i="4"/>
  <c r="R612" i="4"/>
  <c r="S612" i="4"/>
  <c r="G613" i="4"/>
  <c r="H613" i="4"/>
  <c r="I613" i="4"/>
  <c r="J613" i="4"/>
  <c r="K613" i="4"/>
  <c r="L613" i="4"/>
  <c r="M613" i="4"/>
  <c r="N613" i="4"/>
  <c r="O613" i="4"/>
  <c r="P613" i="4"/>
  <c r="Q613" i="4"/>
  <c r="R613" i="4"/>
  <c r="S613" i="4"/>
  <c r="G614" i="4"/>
  <c r="H614" i="4"/>
  <c r="I614" i="4"/>
  <c r="J614" i="4"/>
  <c r="K614" i="4"/>
  <c r="L614" i="4"/>
  <c r="M614" i="4"/>
  <c r="N614" i="4"/>
  <c r="O614" i="4"/>
  <c r="P614" i="4"/>
  <c r="Q614" i="4"/>
  <c r="R614" i="4"/>
  <c r="S614" i="4"/>
  <c r="G615" i="4"/>
  <c r="H615" i="4"/>
  <c r="I615" i="4"/>
  <c r="J615" i="4"/>
  <c r="K615" i="4"/>
  <c r="L615" i="4"/>
  <c r="M615" i="4"/>
  <c r="N615" i="4"/>
  <c r="O615" i="4"/>
  <c r="P615" i="4"/>
  <c r="Q615" i="4"/>
  <c r="R615" i="4"/>
  <c r="S615" i="4"/>
  <c r="G616" i="4"/>
  <c r="H616" i="4"/>
  <c r="I616" i="4"/>
  <c r="J616" i="4"/>
  <c r="K616" i="4"/>
  <c r="L616" i="4"/>
  <c r="M616" i="4"/>
  <c r="N616" i="4"/>
  <c r="O616" i="4"/>
  <c r="P616" i="4"/>
  <c r="Q616" i="4"/>
  <c r="R616" i="4"/>
  <c r="S616" i="4"/>
  <c r="G617" i="4"/>
  <c r="H617" i="4"/>
  <c r="I617" i="4"/>
  <c r="J617" i="4"/>
  <c r="K617" i="4"/>
  <c r="L617" i="4"/>
  <c r="M617" i="4"/>
  <c r="N617" i="4"/>
  <c r="O617" i="4"/>
  <c r="P617" i="4"/>
  <c r="Q617" i="4"/>
  <c r="R617" i="4"/>
  <c r="S617" i="4"/>
  <c r="G618" i="4"/>
  <c r="H618" i="4"/>
  <c r="I618" i="4"/>
  <c r="J618" i="4"/>
  <c r="K618" i="4"/>
  <c r="L618" i="4"/>
  <c r="M618" i="4"/>
  <c r="N618" i="4"/>
  <c r="O618" i="4"/>
  <c r="P618" i="4"/>
  <c r="Q618" i="4"/>
  <c r="R618" i="4"/>
  <c r="S618" i="4"/>
  <c r="G619" i="4"/>
  <c r="H619" i="4"/>
  <c r="I619" i="4"/>
  <c r="J619" i="4"/>
  <c r="K619" i="4"/>
  <c r="L619" i="4"/>
  <c r="M619" i="4"/>
  <c r="N619" i="4"/>
  <c r="O619" i="4"/>
  <c r="P619" i="4"/>
  <c r="Q619" i="4"/>
  <c r="R619" i="4"/>
  <c r="S619" i="4"/>
  <c r="G620" i="4"/>
  <c r="H620" i="4"/>
  <c r="I620" i="4"/>
  <c r="J620" i="4"/>
  <c r="K620" i="4"/>
  <c r="L620" i="4"/>
  <c r="M620" i="4"/>
  <c r="N620" i="4"/>
  <c r="O620" i="4"/>
  <c r="P620" i="4"/>
  <c r="Q620" i="4"/>
  <c r="R620" i="4"/>
  <c r="S620" i="4"/>
  <c r="G621" i="4"/>
  <c r="H621" i="4"/>
  <c r="I621" i="4"/>
  <c r="J621" i="4"/>
  <c r="K621" i="4"/>
  <c r="L621" i="4"/>
  <c r="M621" i="4"/>
  <c r="N621" i="4"/>
  <c r="O621" i="4"/>
  <c r="P621" i="4"/>
  <c r="Q621" i="4"/>
  <c r="R621" i="4"/>
  <c r="S621" i="4"/>
  <c r="G622" i="4"/>
  <c r="H622" i="4"/>
  <c r="I622" i="4"/>
  <c r="J622" i="4"/>
  <c r="K622" i="4"/>
  <c r="L622" i="4"/>
  <c r="M622" i="4"/>
  <c r="N622" i="4"/>
  <c r="O622" i="4"/>
  <c r="P622" i="4"/>
  <c r="Q622" i="4"/>
  <c r="R622" i="4"/>
  <c r="S622" i="4"/>
  <c r="G623" i="4"/>
  <c r="H623" i="4"/>
  <c r="I623" i="4"/>
  <c r="J623" i="4"/>
  <c r="K623" i="4"/>
  <c r="L623" i="4"/>
  <c r="M623" i="4"/>
  <c r="N623" i="4"/>
  <c r="O623" i="4"/>
  <c r="P623" i="4"/>
  <c r="Q623" i="4"/>
  <c r="R623" i="4"/>
  <c r="S623" i="4"/>
  <c r="G624" i="4"/>
  <c r="H624" i="4"/>
  <c r="I624" i="4"/>
  <c r="J624" i="4"/>
  <c r="K624" i="4"/>
  <c r="L624" i="4"/>
  <c r="M624" i="4"/>
  <c r="N624" i="4"/>
  <c r="O624" i="4"/>
  <c r="P624" i="4"/>
  <c r="Q624" i="4"/>
  <c r="R624" i="4"/>
  <c r="S624" i="4"/>
  <c r="G625" i="4"/>
  <c r="H625" i="4"/>
  <c r="I625" i="4"/>
  <c r="J625" i="4"/>
  <c r="K625" i="4"/>
  <c r="L625" i="4"/>
  <c r="M625" i="4"/>
  <c r="N625" i="4"/>
  <c r="O625" i="4"/>
  <c r="P625" i="4"/>
  <c r="Q625" i="4"/>
  <c r="R625" i="4"/>
  <c r="S625" i="4"/>
  <c r="G626" i="4"/>
  <c r="H626" i="4"/>
  <c r="I626" i="4"/>
  <c r="J626" i="4"/>
  <c r="K626" i="4"/>
  <c r="L626" i="4"/>
  <c r="M626" i="4"/>
  <c r="N626" i="4"/>
  <c r="O626" i="4"/>
  <c r="P626" i="4"/>
  <c r="Q626" i="4"/>
  <c r="R626" i="4"/>
  <c r="S626" i="4"/>
  <c r="G627" i="4"/>
  <c r="H627" i="4"/>
  <c r="I627" i="4"/>
  <c r="J627" i="4"/>
  <c r="K627" i="4"/>
  <c r="L627" i="4"/>
  <c r="M627" i="4"/>
  <c r="N627" i="4"/>
  <c r="O627" i="4"/>
  <c r="P627" i="4"/>
  <c r="Q627" i="4"/>
  <c r="R627" i="4"/>
  <c r="S627" i="4"/>
  <c r="G628" i="4"/>
  <c r="H628" i="4"/>
  <c r="I628" i="4"/>
  <c r="J628" i="4"/>
  <c r="K628" i="4"/>
  <c r="L628" i="4"/>
  <c r="M628" i="4"/>
  <c r="N628" i="4"/>
  <c r="O628" i="4"/>
  <c r="P628" i="4"/>
  <c r="Q628" i="4"/>
  <c r="R628" i="4"/>
  <c r="S628" i="4"/>
  <c r="G629" i="4"/>
  <c r="H629" i="4"/>
  <c r="I629" i="4"/>
  <c r="J629" i="4"/>
  <c r="K629" i="4"/>
  <c r="L629" i="4"/>
  <c r="M629" i="4"/>
  <c r="N629" i="4"/>
  <c r="O629" i="4"/>
  <c r="P629" i="4"/>
  <c r="Q629" i="4"/>
  <c r="R629" i="4"/>
  <c r="S629" i="4"/>
  <c r="G630" i="4"/>
  <c r="H630" i="4"/>
  <c r="I630" i="4"/>
  <c r="J630" i="4"/>
  <c r="K630" i="4"/>
  <c r="L630" i="4"/>
  <c r="M630" i="4"/>
  <c r="N630" i="4"/>
  <c r="O630" i="4"/>
  <c r="P630" i="4"/>
  <c r="Q630" i="4"/>
  <c r="R630" i="4"/>
  <c r="S630" i="4"/>
  <c r="G631" i="4"/>
  <c r="H631" i="4"/>
  <c r="I631" i="4"/>
  <c r="J631" i="4"/>
  <c r="K631" i="4"/>
  <c r="L631" i="4"/>
  <c r="M631" i="4"/>
  <c r="N631" i="4"/>
  <c r="O631" i="4"/>
  <c r="P631" i="4"/>
  <c r="Q631" i="4"/>
  <c r="R631" i="4"/>
  <c r="S631" i="4"/>
  <c r="G632" i="4"/>
  <c r="H632" i="4"/>
  <c r="I632" i="4"/>
  <c r="J632" i="4"/>
  <c r="K632" i="4"/>
  <c r="L632" i="4"/>
  <c r="M632" i="4"/>
  <c r="N632" i="4"/>
  <c r="O632" i="4"/>
  <c r="P632" i="4"/>
  <c r="Q632" i="4"/>
  <c r="R632" i="4"/>
  <c r="S632" i="4"/>
  <c r="G633" i="4"/>
  <c r="H633" i="4"/>
  <c r="I633" i="4"/>
  <c r="J633" i="4"/>
  <c r="K633" i="4"/>
  <c r="L633" i="4"/>
  <c r="M633" i="4"/>
  <c r="N633" i="4"/>
  <c r="O633" i="4"/>
  <c r="P633" i="4"/>
  <c r="Q633" i="4"/>
  <c r="R633" i="4"/>
  <c r="S633" i="4"/>
  <c r="G634" i="4"/>
  <c r="H634" i="4"/>
  <c r="I634" i="4"/>
  <c r="J634" i="4"/>
  <c r="K634" i="4"/>
  <c r="L634" i="4"/>
  <c r="M634" i="4"/>
  <c r="N634" i="4"/>
  <c r="O634" i="4"/>
  <c r="P634" i="4"/>
  <c r="Q634" i="4"/>
  <c r="R634" i="4"/>
  <c r="S634" i="4"/>
  <c r="G635" i="4"/>
  <c r="H635" i="4"/>
  <c r="I635" i="4"/>
  <c r="J635" i="4"/>
  <c r="K635" i="4"/>
  <c r="L635" i="4"/>
  <c r="M635" i="4"/>
  <c r="N635" i="4"/>
  <c r="O635" i="4"/>
  <c r="P635" i="4"/>
  <c r="Q635" i="4"/>
  <c r="R635" i="4"/>
  <c r="S635" i="4"/>
  <c r="G636" i="4"/>
  <c r="H636" i="4"/>
  <c r="I636" i="4"/>
  <c r="J636" i="4"/>
  <c r="K636" i="4"/>
  <c r="L636" i="4"/>
  <c r="M636" i="4"/>
  <c r="N636" i="4"/>
  <c r="O636" i="4"/>
  <c r="P636" i="4"/>
  <c r="Q636" i="4"/>
  <c r="R636" i="4"/>
  <c r="S636" i="4"/>
  <c r="G637" i="4"/>
  <c r="H637" i="4"/>
  <c r="I637" i="4"/>
  <c r="J637" i="4"/>
  <c r="K637" i="4"/>
  <c r="L637" i="4"/>
  <c r="M637" i="4"/>
  <c r="N637" i="4"/>
  <c r="O637" i="4"/>
  <c r="P637" i="4"/>
  <c r="Q637" i="4"/>
  <c r="R637" i="4"/>
  <c r="S637" i="4"/>
  <c r="G638" i="4"/>
  <c r="H638" i="4"/>
  <c r="I638" i="4"/>
  <c r="J638" i="4"/>
  <c r="K638" i="4"/>
  <c r="L638" i="4"/>
  <c r="M638" i="4"/>
  <c r="N638" i="4"/>
  <c r="O638" i="4"/>
  <c r="P638" i="4"/>
  <c r="Q638" i="4"/>
  <c r="R638" i="4"/>
  <c r="S638" i="4"/>
  <c r="G639" i="4"/>
  <c r="H639" i="4"/>
  <c r="I639" i="4"/>
  <c r="J639" i="4"/>
  <c r="K639" i="4"/>
  <c r="L639" i="4"/>
  <c r="M639" i="4"/>
  <c r="N639" i="4"/>
  <c r="O639" i="4"/>
  <c r="P639" i="4"/>
  <c r="Q639" i="4"/>
  <c r="R639" i="4"/>
  <c r="S639" i="4"/>
  <c r="G640" i="4"/>
  <c r="H640" i="4"/>
  <c r="I640" i="4"/>
  <c r="J640" i="4"/>
  <c r="K640" i="4"/>
  <c r="L640" i="4"/>
  <c r="M640" i="4"/>
  <c r="N640" i="4"/>
  <c r="O640" i="4"/>
  <c r="P640" i="4"/>
  <c r="Q640" i="4"/>
  <c r="R640" i="4"/>
  <c r="S640" i="4"/>
  <c r="G641" i="4"/>
  <c r="H641" i="4"/>
  <c r="I641" i="4"/>
  <c r="J641" i="4"/>
  <c r="K641" i="4"/>
  <c r="L641" i="4"/>
  <c r="M641" i="4"/>
  <c r="N641" i="4"/>
  <c r="O641" i="4"/>
  <c r="P641" i="4"/>
  <c r="Q641" i="4"/>
  <c r="R641" i="4"/>
  <c r="S641" i="4"/>
  <c r="G642" i="4"/>
  <c r="H642" i="4"/>
  <c r="I642" i="4"/>
  <c r="J642" i="4"/>
  <c r="K642" i="4"/>
  <c r="L642" i="4"/>
  <c r="M642" i="4"/>
  <c r="N642" i="4"/>
  <c r="O642" i="4"/>
  <c r="P642" i="4"/>
  <c r="Q642" i="4"/>
  <c r="R642" i="4"/>
  <c r="S642" i="4"/>
  <c r="G643" i="4"/>
  <c r="H643" i="4"/>
  <c r="I643" i="4"/>
  <c r="J643" i="4"/>
  <c r="K643" i="4"/>
  <c r="L643" i="4"/>
  <c r="M643" i="4"/>
  <c r="N643" i="4"/>
  <c r="O643" i="4"/>
  <c r="P643" i="4"/>
  <c r="Q643" i="4"/>
  <c r="R643" i="4"/>
  <c r="S643" i="4"/>
  <c r="G644" i="4"/>
  <c r="H644" i="4"/>
  <c r="I644" i="4"/>
  <c r="J644" i="4"/>
  <c r="K644" i="4"/>
  <c r="L644" i="4"/>
  <c r="M644" i="4"/>
  <c r="N644" i="4"/>
  <c r="O644" i="4"/>
  <c r="P644" i="4"/>
  <c r="Q644" i="4"/>
  <c r="R644" i="4"/>
  <c r="S644" i="4"/>
  <c r="G645" i="4"/>
  <c r="H645" i="4"/>
  <c r="I645" i="4"/>
  <c r="J645" i="4"/>
  <c r="K645" i="4"/>
  <c r="L645" i="4"/>
  <c r="M645" i="4"/>
  <c r="N645" i="4"/>
  <c r="O645" i="4"/>
  <c r="P645" i="4"/>
  <c r="Q645" i="4"/>
  <c r="R645" i="4"/>
  <c r="S645" i="4"/>
  <c r="G646" i="4"/>
  <c r="H646" i="4"/>
  <c r="I646" i="4"/>
  <c r="J646" i="4"/>
  <c r="K646" i="4"/>
  <c r="L646" i="4"/>
  <c r="M646" i="4"/>
  <c r="N646" i="4"/>
  <c r="O646" i="4"/>
  <c r="P646" i="4"/>
  <c r="Q646" i="4"/>
  <c r="R646" i="4"/>
  <c r="S646" i="4"/>
  <c r="G647" i="4"/>
  <c r="H647" i="4"/>
  <c r="I647" i="4"/>
  <c r="J647" i="4"/>
  <c r="K647" i="4"/>
  <c r="L647" i="4"/>
  <c r="M647" i="4"/>
  <c r="N647" i="4"/>
  <c r="O647" i="4"/>
  <c r="P647" i="4"/>
  <c r="Q647" i="4"/>
  <c r="R647" i="4"/>
  <c r="S647" i="4"/>
  <c r="G648" i="4"/>
  <c r="H648" i="4"/>
  <c r="I648" i="4"/>
  <c r="J648" i="4"/>
  <c r="K648" i="4"/>
  <c r="L648" i="4"/>
  <c r="M648" i="4"/>
  <c r="N648" i="4"/>
  <c r="O648" i="4"/>
  <c r="P648" i="4"/>
  <c r="Q648" i="4"/>
  <c r="R648" i="4"/>
  <c r="S648" i="4"/>
  <c r="G649" i="4"/>
  <c r="H649" i="4"/>
  <c r="I649" i="4"/>
  <c r="J649" i="4"/>
  <c r="K649" i="4"/>
  <c r="L649" i="4"/>
  <c r="M649" i="4"/>
  <c r="N649" i="4"/>
  <c r="O649" i="4"/>
  <c r="P649" i="4"/>
  <c r="Q649" i="4"/>
  <c r="R649" i="4"/>
  <c r="S649" i="4"/>
  <c r="G650" i="4"/>
  <c r="H650" i="4"/>
  <c r="I650" i="4"/>
  <c r="J650" i="4"/>
  <c r="K650" i="4"/>
  <c r="L650" i="4"/>
  <c r="M650" i="4"/>
  <c r="N650" i="4"/>
  <c r="O650" i="4"/>
  <c r="P650" i="4"/>
  <c r="Q650" i="4"/>
  <c r="R650" i="4"/>
  <c r="S650" i="4"/>
  <c r="H3" i="4"/>
  <c r="I3" i="4"/>
  <c r="J3" i="4"/>
  <c r="K3" i="4"/>
  <c r="L3" i="4"/>
  <c r="M3" i="4"/>
  <c r="N3" i="4"/>
  <c r="O3" i="4"/>
  <c r="P3" i="4"/>
  <c r="Q3" i="4"/>
  <c r="R3" i="4"/>
  <c r="S3" i="4"/>
  <c r="G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1"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F602" i="4"/>
  <c r="F603" i="4"/>
  <c r="F604" i="4"/>
  <c r="F605" i="4"/>
  <c r="F606" i="4"/>
  <c r="F607" i="4"/>
  <c r="F608" i="4"/>
  <c r="F609" i="4"/>
  <c r="F610" i="4"/>
  <c r="F611" i="4"/>
  <c r="F612" i="4"/>
  <c r="F613" i="4"/>
  <c r="F614" i="4"/>
  <c r="F615" i="4"/>
  <c r="F616" i="4"/>
  <c r="F617" i="4"/>
  <c r="F618" i="4"/>
  <c r="F619" i="4"/>
  <c r="F620" i="4"/>
  <c r="F621" i="4"/>
  <c r="F622" i="4"/>
  <c r="F623" i="4"/>
  <c r="F624" i="4"/>
  <c r="F625" i="4"/>
  <c r="F626" i="4"/>
  <c r="F627" i="4"/>
  <c r="F628" i="4"/>
  <c r="F629" i="4"/>
  <c r="F630" i="4"/>
  <c r="F631" i="4"/>
  <c r="F632" i="4"/>
  <c r="F633" i="4"/>
  <c r="F634" i="4"/>
  <c r="F635" i="4"/>
  <c r="F636" i="4"/>
  <c r="F637" i="4"/>
  <c r="F638" i="4"/>
  <c r="F639" i="4"/>
  <c r="F640" i="4"/>
  <c r="F641" i="4"/>
  <c r="F642" i="4"/>
  <c r="F643" i="4"/>
  <c r="F644" i="4"/>
  <c r="F645" i="4"/>
  <c r="F646" i="4"/>
  <c r="F647" i="4"/>
  <c r="F648" i="4"/>
  <c r="F649" i="4"/>
  <c r="F650" i="4"/>
  <c r="F3" i="4"/>
  <c r="T644" i="4" l="1"/>
  <c r="T620" i="4"/>
  <c r="T612" i="4"/>
  <c r="T588" i="4"/>
  <c r="T564" i="4"/>
  <c r="T516" i="4"/>
  <c r="T508" i="4"/>
  <c r="T492" i="4"/>
  <c r="T476" i="4"/>
  <c r="T468" i="4"/>
  <c r="T460" i="4"/>
  <c r="T452" i="4"/>
  <c r="T444" i="4"/>
  <c r="T436" i="4"/>
  <c r="T428" i="4"/>
  <c r="T420" i="4"/>
  <c r="T412" i="4"/>
  <c r="T404" i="4"/>
  <c r="T396" i="4"/>
  <c r="T388" i="4"/>
  <c r="T636" i="4"/>
  <c r="T580" i="4"/>
  <c r="T556" i="4"/>
  <c r="T484" i="4"/>
  <c r="T628" i="4"/>
  <c r="T604" i="4"/>
  <c r="T596" i="4"/>
  <c r="T572" i="4"/>
  <c r="T548" i="4"/>
  <c r="T540" i="4"/>
  <c r="T532" i="4"/>
  <c r="T524" i="4"/>
  <c r="T500" i="4"/>
  <c r="T380" i="4"/>
  <c r="T372" i="4"/>
  <c r="T364" i="4"/>
  <c r="T356" i="4"/>
  <c r="T348" i="4"/>
  <c r="T340" i="4"/>
  <c r="T332" i="4"/>
  <c r="T324" i="4"/>
  <c r="T316" i="4"/>
  <c r="T308" i="4"/>
  <c r="T300" i="4"/>
  <c r="T292" i="4"/>
  <c r="T284" i="4"/>
  <c r="T276" i="4"/>
  <c r="T268" i="4"/>
  <c r="T260" i="4"/>
  <c r="T252" i="4"/>
  <c r="T244" i="4"/>
  <c r="T236" i="4"/>
  <c r="T228" i="4"/>
  <c r="T220" i="4"/>
  <c r="T212" i="4"/>
  <c r="T204" i="4"/>
  <c r="T196" i="4"/>
  <c r="T188" i="4"/>
  <c r="T180" i="4"/>
  <c r="T172" i="4"/>
  <c r="T164" i="4"/>
  <c r="T156" i="4"/>
  <c r="T148" i="4"/>
  <c r="T140" i="4"/>
  <c r="T132" i="4"/>
  <c r="T124" i="4"/>
  <c r="T116" i="4"/>
  <c r="T108" i="4"/>
  <c r="T100" i="4"/>
  <c r="T92" i="4"/>
  <c r="T84" i="4"/>
  <c r="T76" i="4"/>
  <c r="T68" i="4"/>
  <c r="T60" i="4"/>
  <c r="T52" i="4"/>
  <c r="T44" i="4"/>
  <c r="T36" i="4"/>
  <c r="T28" i="4"/>
  <c r="T20" i="4"/>
  <c r="T12" i="4"/>
  <c r="T643" i="4"/>
  <c r="T635" i="4"/>
  <c r="T627" i="4"/>
  <c r="T619" i="4"/>
  <c r="T611" i="4"/>
  <c r="T603" i="4"/>
  <c r="T595" i="4"/>
  <c r="T587" i="4"/>
  <c r="T579" i="4"/>
  <c r="T571" i="4"/>
  <c r="T563" i="4"/>
  <c r="T555" i="4"/>
  <c r="T547" i="4"/>
  <c r="T539" i="4"/>
  <c r="T531" i="4"/>
  <c r="T523" i="4"/>
  <c r="T515" i="4"/>
  <c r="T507" i="4"/>
  <c r="T499" i="4"/>
  <c r="T491" i="4"/>
  <c r="T483" i="4"/>
  <c r="T475" i="4"/>
  <c r="T467" i="4"/>
  <c r="T459" i="4"/>
  <c r="T451" i="4"/>
  <c r="T443" i="4"/>
  <c r="T435" i="4"/>
  <c r="T427" i="4"/>
  <c r="T419" i="4"/>
  <c r="T411" i="4"/>
  <c r="T403" i="4"/>
  <c r="T395" i="4"/>
  <c r="T387" i="4"/>
  <c r="T379" i="4"/>
  <c r="T371" i="4"/>
  <c r="T363" i="4"/>
  <c r="T355" i="4"/>
  <c r="T347" i="4"/>
  <c r="T339" i="4"/>
  <c r="T331" i="4"/>
  <c r="T323" i="4"/>
  <c r="T315" i="4"/>
  <c r="T307" i="4"/>
  <c r="T299" i="4"/>
  <c r="T291" i="4"/>
  <c r="T283" i="4"/>
  <c r="T275" i="4"/>
  <c r="T267" i="4"/>
  <c r="T259" i="4"/>
  <c r="T251" i="4"/>
  <c r="T243" i="4"/>
  <c r="T235" i="4"/>
  <c r="T227" i="4"/>
  <c r="T4" i="4"/>
  <c r="T219" i="4"/>
  <c r="T211" i="4"/>
  <c r="T203" i="4"/>
  <c r="T195" i="4"/>
  <c r="T187" i="4"/>
  <c r="T179" i="4"/>
  <c r="T171" i="4"/>
  <c r="T163" i="4"/>
  <c r="T155" i="4"/>
  <c r="T147" i="4"/>
  <c r="T139" i="4"/>
  <c r="T131" i="4"/>
  <c r="T123" i="4"/>
  <c r="T115" i="4"/>
  <c r="T107" i="4"/>
  <c r="T99" i="4"/>
  <c r="T91" i="4"/>
  <c r="T83" i="4"/>
  <c r="T75" i="4"/>
  <c r="T67" i="4"/>
  <c r="T59" i="4"/>
  <c r="T51" i="4"/>
  <c r="T43" i="4"/>
  <c r="T35" i="4"/>
  <c r="T27" i="4"/>
  <c r="T19" i="4"/>
  <c r="T11" i="4"/>
  <c r="T225" i="4"/>
  <c r="T217" i="4"/>
  <c r="T201" i="4"/>
  <c r="T193" i="4"/>
  <c r="T185" i="4"/>
  <c r="T177" i="4"/>
  <c r="T169" i="4"/>
  <c r="T161" i="4"/>
  <c r="T153" i="4"/>
  <c r="T145" i="4"/>
  <c r="T137" i="4"/>
  <c r="T129" i="4"/>
  <c r="T121" i="4"/>
  <c r="T113" i="4"/>
  <c r="T105" i="4"/>
  <c r="T97" i="4"/>
  <c r="T89" i="4"/>
  <c r="T81" i="4"/>
  <c r="T73" i="4"/>
  <c r="T65" i="4"/>
  <c r="T57" i="4"/>
  <c r="T49" i="4"/>
  <c r="T41" i="4"/>
  <c r="T33" i="4"/>
  <c r="T25" i="4"/>
  <c r="T17" i="4"/>
  <c r="T9" i="4"/>
  <c r="T650" i="4"/>
  <c r="T634" i="4"/>
  <c r="T626" i="4"/>
  <c r="T610" i="4"/>
  <c r="T594" i="4"/>
  <c r="T578" i="4"/>
  <c r="T554" i="4"/>
  <c r="T546" i="4"/>
  <c r="T538" i="4"/>
  <c r="T530" i="4"/>
  <c r="T522" i="4"/>
  <c r="T514" i="4"/>
  <c r="T506" i="4"/>
  <c r="T498" i="4"/>
  <c r="T490" i="4"/>
  <c r="T482" i="4"/>
  <c r="T474" i="4"/>
  <c r="T466" i="4"/>
  <c r="T458" i="4"/>
  <c r="T450" i="4"/>
  <c r="T442" i="4"/>
  <c r="T434" i="4"/>
  <c r="T426" i="4"/>
  <c r="T418" i="4"/>
  <c r="T410" i="4"/>
  <c r="T402" i="4"/>
  <c r="T394" i="4"/>
  <c r="T386" i="4"/>
  <c r="T378" i="4"/>
  <c r="T370" i="4"/>
  <c r="T362" i="4"/>
  <c r="T354" i="4"/>
  <c r="T346" i="4"/>
  <c r="T338" i="4"/>
  <c r="T330" i="4"/>
  <c r="T322" i="4"/>
  <c r="T314" i="4"/>
  <c r="T306" i="4"/>
  <c r="T298" i="4"/>
  <c r="T290" i="4"/>
  <c r="T282" i="4"/>
  <c r="T274" i="4"/>
  <c r="T266" i="4"/>
  <c r="T258" i="4"/>
  <c r="T250" i="4"/>
  <c r="T242" i="4"/>
  <c r="T234" i="4"/>
  <c r="T226" i="4"/>
  <c r="T218" i="4"/>
  <c r="T210" i="4"/>
  <c r="T202" i="4"/>
  <c r="T194" i="4"/>
  <c r="T186" i="4"/>
  <c r="T178" i="4"/>
  <c r="T170" i="4"/>
  <c r="T162" i="4"/>
  <c r="T154" i="4"/>
  <c r="T146" i="4"/>
  <c r="T138" i="4"/>
  <c r="T130" i="4"/>
  <c r="T122" i="4"/>
  <c r="T114" i="4"/>
  <c r="T106" i="4"/>
  <c r="T98" i="4"/>
  <c r="T90" i="4"/>
  <c r="T82" i="4"/>
  <c r="T74" i="4"/>
  <c r="T66" i="4"/>
  <c r="T58" i="4"/>
  <c r="T50" i="4"/>
  <c r="T42" i="4"/>
  <c r="T34" i="4"/>
  <c r="T26" i="4"/>
  <c r="T18" i="4"/>
  <c r="T10" i="4"/>
  <c r="T642" i="4"/>
  <c r="T618" i="4"/>
  <c r="T602" i="4"/>
  <c r="T586" i="4"/>
  <c r="T570" i="4"/>
  <c r="T562" i="4"/>
  <c r="T605" i="4"/>
  <c r="T597" i="4"/>
  <c r="T589" i="4"/>
  <c r="T581" i="4"/>
  <c r="T521" i="4"/>
  <c r="T489" i="4"/>
  <c r="T481" i="4"/>
  <c r="T449" i="4"/>
  <c r="T433" i="4"/>
  <c r="T425" i="4"/>
  <c r="T393" i="4"/>
  <c r="T385" i="4"/>
  <c r="T377" i="4"/>
  <c r="T369" i="4"/>
  <c r="T361" i="4"/>
  <c r="T353" i="4"/>
  <c r="T345" i="4"/>
  <c r="T329" i="4"/>
  <c r="T297" i="4"/>
  <c r="T289" i="4"/>
  <c r="T281" i="4"/>
  <c r="T273" i="4"/>
  <c r="T265" i="4"/>
  <c r="T257" i="4"/>
  <c r="T249" i="4"/>
  <c r="T241" i="4"/>
  <c r="T233" i="4"/>
  <c r="T209" i="4"/>
  <c r="T647" i="4"/>
  <c r="T639" i="4"/>
  <c r="T631" i="4"/>
  <c r="T623" i="4"/>
  <c r="T615" i="4"/>
  <c r="T607" i="4"/>
  <c r="T599" i="4"/>
  <c r="T591" i="4"/>
  <c r="T583" i="4"/>
  <c r="T575" i="4"/>
  <c r="T567" i="4"/>
  <c r="T559" i="4"/>
  <c r="T551" i="4"/>
  <c r="T543" i="4"/>
  <c r="T535" i="4"/>
  <c r="T527" i="4"/>
  <c r="T519" i="4"/>
  <c r="T511" i="4"/>
  <c r="T503" i="4"/>
  <c r="T495" i="4"/>
  <c r="T487" i="4"/>
  <c r="T479" i="4"/>
  <c r="T471" i="4"/>
  <c r="T463" i="4"/>
  <c r="T455" i="4"/>
  <c r="T447" i="4"/>
  <c r="T439" i="4"/>
  <c r="T431" i="4"/>
  <c r="T423" i="4"/>
  <c r="T415" i="4"/>
  <c r="T407" i="4"/>
  <c r="T399" i="4"/>
  <c r="T391" i="4"/>
  <c r="T383" i="4"/>
  <c r="T375" i="4"/>
  <c r="T367" i="4"/>
  <c r="T359" i="4"/>
  <c r="T351" i="4"/>
  <c r="T343" i="4"/>
  <c r="T335" i="4"/>
  <c r="T327" i="4"/>
  <c r="T319" i="4"/>
  <c r="T311" i="4"/>
  <c r="T303" i="4"/>
  <c r="T295" i="4"/>
  <c r="T287" i="4"/>
  <c r="T279" i="4"/>
  <c r="T271" i="4"/>
  <c r="T263" i="4"/>
  <c r="T255" i="4"/>
  <c r="T247" i="4"/>
  <c r="T239" i="4"/>
  <c r="T231" i="4"/>
  <c r="T223" i="4"/>
  <c r="T215" i="4"/>
  <c r="T207" i="4"/>
  <c r="T199" i="4"/>
  <c r="T191" i="4"/>
  <c r="T183" i="4"/>
  <c r="T175" i="4"/>
  <c r="T167" i="4"/>
  <c r="T159" i="4"/>
  <c r="T151" i="4"/>
  <c r="T143" i="4"/>
  <c r="T135" i="4"/>
  <c r="T127" i="4"/>
  <c r="T119" i="4"/>
  <c r="T111" i="4"/>
  <c r="T103" i="4"/>
  <c r="T95" i="4"/>
  <c r="T87" i="4"/>
  <c r="T79" i="4"/>
  <c r="T71" i="4"/>
  <c r="T63" i="4"/>
  <c r="T55" i="4"/>
  <c r="T47" i="4"/>
  <c r="T39" i="4"/>
  <c r="T31" i="4"/>
  <c r="T23" i="4"/>
  <c r="T15" i="4"/>
  <c r="T7" i="4"/>
  <c r="T645" i="4"/>
  <c r="T637" i="4"/>
  <c r="T629" i="4"/>
  <c r="T621" i="4"/>
  <c r="T613" i="4"/>
  <c r="T573" i="4"/>
  <c r="T565" i="4"/>
  <c r="T557" i="4"/>
  <c r="T549" i="4"/>
  <c r="T541" i="4"/>
  <c r="T533" i="4"/>
  <c r="T525" i="4"/>
  <c r="T517" i="4"/>
  <c r="T509" i="4"/>
  <c r="T501" i="4"/>
  <c r="T493" i="4"/>
  <c r="T485" i="4"/>
  <c r="T477" i="4"/>
  <c r="T469" i="4"/>
  <c r="T461" i="4"/>
  <c r="T453" i="4"/>
  <c r="T445" i="4"/>
  <c r="T437" i="4"/>
  <c r="T429" i="4"/>
  <c r="T421" i="4"/>
  <c r="T413" i="4"/>
  <c r="T405" i="4"/>
  <c r="T397" i="4"/>
  <c r="T389" i="4"/>
  <c r="T381" i="4"/>
  <c r="T373" i="4"/>
  <c r="T365" i="4"/>
  <c r="T357" i="4"/>
  <c r="T349" i="4"/>
  <c r="T341" i="4"/>
  <c r="T333" i="4"/>
  <c r="T325" i="4"/>
  <c r="T317" i="4"/>
  <c r="T309" i="4"/>
  <c r="T301" i="4"/>
  <c r="T293" i="4"/>
  <c r="T285" i="4"/>
  <c r="T277" i="4"/>
  <c r="T269" i="4"/>
  <c r="T261" i="4"/>
  <c r="T253" i="4"/>
  <c r="T245" i="4"/>
  <c r="T237" i="4"/>
  <c r="T229" i="4"/>
  <c r="T221" i="4"/>
  <c r="T213" i="4"/>
  <c r="T205" i="4"/>
  <c r="T197" i="4"/>
  <c r="T189" i="4"/>
  <c r="T181" i="4"/>
  <c r="T173" i="4"/>
  <c r="T165" i="4"/>
  <c r="T157" i="4"/>
  <c r="T149" i="4"/>
  <c r="T141" i="4"/>
  <c r="T133" i="4"/>
  <c r="T125" i="4"/>
  <c r="T117" i="4"/>
  <c r="T109" i="4"/>
  <c r="T101" i="4"/>
  <c r="T93" i="4"/>
  <c r="T85" i="4"/>
  <c r="T77" i="4"/>
  <c r="T69" i="4"/>
  <c r="T61" i="4"/>
  <c r="T53" i="4"/>
  <c r="T45" i="4"/>
  <c r="T37" i="4"/>
  <c r="T29" i="4"/>
  <c r="T21" i="4"/>
  <c r="T13" i="4"/>
  <c r="T5" i="4"/>
  <c r="T648" i="4"/>
  <c r="T640" i="4"/>
  <c r="T632" i="4"/>
  <c r="T624" i="4"/>
  <c r="T616" i="4"/>
  <c r="T608" i="4"/>
  <c r="T600" i="4"/>
  <c r="T592" i="4"/>
  <c r="T584" i="4"/>
  <c r="T576" i="4"/>
  <c r="T568" i="4"/>
  <c r="T560" i="4"/>
  <c r="T552" i="4"/>
  <c r="T544" i="4"/>
  <c r="T536" i="4"/>
  <c r="T528" i="4"/>
  <c r="T520" i="4"/>
  <c r="T512" i="4"/>
  <c r="T504" i="4"/>
  <c r="T496" i="4"/>
  <c r="T488" i="4"/>
  <c r="T480" i="4"/>
  <c r="T472" i="4"/>
  <c r="T464" i="4"/>
  <c r="T456" i="4"/>
  <c r="T448" i="4"/>
  <c r="T440" i="4"/>
  <c r="T432" i="4"/>
  <c r="T424" i="4"/>
  <c r="T416" i="4"/>
  <c r="T408" i="4"/>
  <c r="T400" i="4"/>
  <c r="T392" i="4"/>
  <c r="T384" i="4"/>
  <c r="T376" i="4"/>
  <c r="T368" i="4"/>
  <c r="T360" i="4"/>
  <c r="T352" i="4"/>
  <c r="T344" i="4"/>
  <c r="T336" i="4"/>
  <c r="T328" i="4"/>
  <c r="T320" i="4"/>
  <c r="T312" i="4"/>
  <c r="T304" i="4"/>
  <c r="T296" i="4"/>
  <c r="T288" i="4"/>
  <c r="T280" i="4"/>
  <c r="T272" i="4"/>
  <c r="T264" i="4"/>
  <c r="T256" i="4"/>
  <c r="T248" i="4"/>
  <c r="T240" i="4"/>
  <c r="T232" i="4"/>
  <c r="T224" i="4"/>
  <c r="T216" i="4"/>
  <c r="T208" i="4"/>
  <c r="T200" i="4"/>
  <c r="T192" i="4"/>
  <c r="T184" i="4"/>
  <c r="T176" i="4"/>
  <c r="T168" i="4"/>
  <c r="T160" i="4"/>
  <c r="T152" i="4"/>
  <c r="T144" i="4"/>
  <c r="T136" i="4"/>
  <c r="T128" i="4"/>
  <c r="T120" i="4"/>
  <c r="T112" i="4"/>
  <c r="T104" i="4"/>
  <c r="T96" i="4"/>
  <c r="T88" i="4"/>
  <c r="T80" i="4"/>
  <c r="T72" i="4"/>
  <c r="T64" i="4"/>
  <c r="T56" i="4"/>
  <c r="T48" i="4"/>
  <c r="T40" i="4"/>
  <c r="T32" i="4"/>
  <c r="T24" i="4"/>
  <c r="T16" i="4"/>
  <c r="T8" i="4"/>
  <c r="T646" i="4"/>
  <c r="T638" i="4"/>
  <c r="T630" i="4"/>
  <c r="T622" i="4"/>
  <c r="T614" i="4"/>
  <c r="T606" i="4"/>
  <c r="T598" i="4"/>
  <c r="T590" i="4"/>
  <c r="T582" i="4"/>
  <c r="T574" i="4"/>
  <c r="T566" i="4"/>
  <c r="T558" i="4"/>
  <c r="T550" i="4"/>
  <c r="T542" i="4"/>
  <c r="T534" i="4"/>
  <c r="T526" i="4"/>
  <c r="T518" i="4"/>
  <c r="T510" i="4"/>
  <c r="T502" i="4"/>
  <c r="T494" i="4"/>
  <c r="T486" i="4"/>
  <c r="T478" i="4"/>
  <c r="T470" i="4"/>
  <c r="T462" i="4"/>
  <c r="T454" i="4"/>
  <c r="T446" i="4"/>
  <c r="T438" i="4"/>
  <c r="T430" i="4"/>
  <c r="T422" i="4"/>
  <c r="T414" i="4"/>
  <c r="T406" i="4"/>
  <c r="T398" i="4"/>
  <c r="T390" i="4"/>
  <c r="T382" i="4"/>
  <c r="T374" i="4"/>
  <c r="T366" i="4"/>
  <c r="T358" i="4"/>
  <c r="T350" i="4"/>
  <c r="T342" i="4"/>
  <c r="T334" i="4"/>
  <c r="T326" i="4"/>
  <c r="T318" i="4"/>
  <c r="T310" i="4"/>
  <c r="T302" i="4"/>
  <c r="T294" i="4"/>
  <c r="T286" i="4"/>
  <c r="T278" i="4"/>
  <c r="T270" i="4"/>
  <c r="T262" i="4"/>
  <c r="T254" i="4"/>
  <c r="T246" i="4"/>
  <c r="T238" i="4"/>
  <c r="T230" i="4"/>
  <c r="T222" i="4"/>
  <c r="T214" i="4"/>
  <c r="T206" i="4"/>
  <c r="T198" i="4"/>
  <c r="T190" i="4"/>
  <c r="T182" i="4"/>
  <c r="T174" i="4"/>
  <c r="T166" i="4"/>
  <c r="T158" i="4"/>
  <c r="T150" i="4"/>
  <c r="T142" i="4"/>
  <c r="T134" i="4"/>
  <c r="T126" i="4"/>
  <c r="T118" i="4"/>
  <c r="T110" i="4"/>
  <c r="T102" i="4"/>
  <c r="T94" i="4"/>
  <c r="T86" i="4"/>
  <c r="T78" i="4"/>
  <c r="T70" i="4"/>
  <c r="T62" i="4"/>
  <c r="T54" i="4"/>
  <c r="T46" i="4"/>
  <c r="T38" i="4"/>
  <c r="T30" i="4"/>
  <c r="T22" i="4"/>
  <c r="T14" i="4"/>
  <c r="T6" i="4"/>
  <c r="T3" i="4"/>
  <c r="T649" i="4"/>
  <c r="T641" i="4"/>
  <c r="T633" i="4"/>
  <c r="T625" i="4"/>
  <c r="T617" i="4"/>
  <c r="T609" i="4"/>
  <c r="T601" i="4"/>
  <c r="T593" i="4"/>
  <c r="T585" i="4"/>
  <c r="T577" i="4"/>
  <c r="T569" i="4"/>
  <c r="T561" i="4"/>
  <c r="T553" i="4"/>
  <c r="T545" i="4"/>
  <c r="T537" i="4"/>
  <c r="T529" i="4"/>
  <c r="T513" i="4"/>
  <c r="T505" i="4"/>
  <c r="T497" i="4"/>
  <c r="T473" i="4"/>
  <c r="T465" i="4"/>
  <c r="T457" i="4"/>
  <c r="T441" i="4"/>
  <c r="T417" i="4"/>
  <c r="T409" i="4"/>
  <c r="T401" i="4"/>
  <c r="T337" i="4"/>
  <c r="T321" i="4"/>
  <c r="T313" i="4"/>
  <c r="T305" i="4"/>
  <c r="F292" i="5" l="1"/>
  <c r="F36" i="5"/>
  <c r="F44" i="5"/>
  <c r="F46" i="5"/>
  <c r="F54" i="5"/>
  <c r="F88" i="5"/>
  <c r="F87" i="5"/>
  <c r="F86" i="5"/>
  <c r="F84" i="5"/>
  <c r="F83" i="5"/>
  <c r="F82" i="5"/>
  <c r="F80" i="5"/>
  <c r="F79" i="5"/>
  <c r="F78" i="5"/>
  <c r="F92" i="5"/>
  <c r="F131" i="5"/>
  <c r="F130" i="5"/>
  <c r="F129" i="5"/>
  <c r="F127" i="5"/>
  <c r="F126" i="5"/>
  <c r="F125" i="5"/>
  <c r="F123" i="5"/>
  <c r="F122" i="5"/>
  <c r="F121" i="5"/>
  <c r="F150" i="5"/>
  <c r="F302" i="5"/>
  <c r="F300" i="5"/>
  <c r="F298" i="5"/>
  <c r="F224" i="5"/>
  <c r="F221" i="5"/>
  <c r="F218" i="5"/>
  <c r="F216" i="5"/>
  <c r="F274" i="5"/>
  <c r="F273" i="5"/>
  <c r="F272" i="5"/>
  <c r="F304" i="5"/>
  <c r="A304" i="5"/>
  <c r="A303" i="5"/>
  <c r="A302" i="5"/>
  <c r="F301" i="5"/>
  <c r="A301" i="5"/>
  <c r="A300" i="5"/>
  <c r="F299" i="5"/>
  <c r="A299" i="5"/>
  <c r="A298" i="5"/>
  <c r="F297" i="5"/>
  <c r="A297" i="5"/>
  <c r="A296" i="5"/>
  <c r="F295" i="5"/>
  <c r="A295" i="5"/>
  <c r="F294" i="5"/>
  <c r="A294" i="5"/>
  <c r="F293" i="5"/>
  <c r="A293" i="5"/>
  <c r="A292" i="5"/>
  <c r="F291" i="5"/>
  <c r="A291" i="5"/>
  <c r="F290" i="5"/>
  <c r="A290" i="5"/>
  <c r="F289" i="5"/>
  <c r="A289" i="5"/>
  <c r="A288" i="5"/>
  <c r="A287" i="5"/>
  <c r="F286" i="5"/>
  <c r="A286" i="5"/>
  <c r="F285" i="5"/>
  <c r="A285" i="5"/>
  <c r="F284" i="5"/>
  <c r="A284" i="5"/>
  <c r="A283" i="5"/>
  <c r="F282" i="5"/>
  <c r="A282" i="5"/>
  <c r="F281" i="5"/>
  <c r="A281" i="5"/>
  <c r="F280" i="5"/>
  <c r="A280" i="5"/>
  <c r="A279" i="5"/>
  <c r="F278" i="5"/>
  <c r="A278" i="5"/>
  <c r="F277" i="5"/>
  <c r="A277" i="5"/>
  <c r="F276" i="5"/>
  <c r="A276" i="5"/>
  <c r="A275" i="5"/>
  <c r="A271" i="5"/>
  <c r="F270" i="5"/>
  <c r="A270" i="5"/>
  <c r="F269" i="5"/>
  <c r="A269" i="5"/>
  <c r="F268" i="5"/>
  <c r="A268" i="5"/>
  <c r="F267" i="5"/>
  <c r="A267" i="5"/>
  <c r="A266" i="5"/>
  <c r="F265" i="5"/>
  <c r="A265" i="5"/>
  <c r="F264" i="5"/>
  <c r="A264" i="5"/>
  <c r="F263" i="5"/>
  <c r="A263" i="5"/>
  <c r="A262" i="5"/>
  <c r="F261" i="5"/>
  <c r="A261" i="5"/>
  <c r="F260" i="5"/>
  <c r="A260" i="5"/>
  <c r="F259" i="5"/>
  <c r="A259" i="5"/>
  <c r="A258" i="5"/>
  <c r="F257" i="5"/>
  <c r="A257" i="5"/>
  <c r="F256" i="5"/>
  <c r="A256" i="5"/>
  <c r="F255" i="5"/>
  <c r="A255" i="5"/>
  <c r="A254" i="5"/>
  <c r="F253" i="5"/>
  <c r="A253" i="5"/>
  <c r="F252" i="5"/>
  <c r="A252" i="5"/>
  <c r="F251" i="5"/>
  <c r="A251" i="5"/>
  <c r="A250" i="5"/>
  <c r="F249" i="5"/>
  <c r="A249" i="5"/>
  <c r="F248" i="5"/>
  <c r="A248" i="5"/>
  <c r="F247" i="5"/>
  <c r="A247" i="5"/>
  <c r="A246" i="5"/>
  <c r="F245" i="5"/>
  <c r="A245" i="5"/>
  <c r="F244" i="5"/>
  <c r="A244" i="5"/>
  <c r="F243" i="5"/>
  <c r="A243" i="5"/>
  <c r="A242" i="5"/>
  <c r="F241" i="5"/>
  <c r="A241" i="5"/>
  <c r="F240" i="5"/>
  <c r="A240" i="5"/>
  <c r="F239" i="5"/>
  <c r="A239" i="5"/>
  <c r="F238" i="5"/>
  <c r="A238" i="5"/>
  <c r="F237" i="5"/>
  <c r="A237" i="5"/>
  <c r="A236" i="5"/>
  <c r="F235" i="5"/>
  <c r="A235" i="5"/>
  <c r="F234" i="5"/>
  <c r="A234" i="5"/>
  <c r="F233" i="5"/>
  <c r="A233" i="5"/>
  <c r="A232" i="5"/>
  <c r="F231" i="5"/>
  <c r="A231" i="5"/>
  <c r="F230" i="5"/>
  <c r="A230" i="5"/>
  <c r="A229" i="5"/>
  <c r="F228" i="5"/>
  <c r="A228" i="5"/>
  <c r="F227" i="5"/>
  <c r="A227" i="5"/>
  <c r="F226" i="5"/>
  <c r="A226" i="5"/>
  <c r="A225" i="5"/>
  <c r="A224" i="5"/>
  <c r="F223" i="5"/>
  <c r="A223" i="5"/>
  <c r="F222" i="5"/>
  <c r="A222" i="5"/>
  <c r="A221" i="5"/>
  <c r="F220" i="5"/>
  <c r="A220" i="5"/>
  <c r="A219" i="5"/>
  <c r="A218" i="5"/>
  <c r="F217" i="5"/>
  <c r="A217" i="5"/>
  <c r="A216" i="5"/>
  <c r="F215" i="5"/>
  <c r="A215" i="5"/>
  <c r="F214" i="5"/>
  <c r="A214" i="5"/>
  <c r="F213" i="5"/>
  <c r="A213" i="5"/>
  <c r="F212" i="5"/>
  <c r="A212" i="5"/>
  <c r="F211" i="5"/>
  <c r="A211" i="5"/>
  <c r="F210" i="5"/>
  <c r="A210" i="5"/>
  <c r="F209" i="5"/>
  <c r="A209" i="5"/>
  <c r="F208" i="5"/>
  <c r="A208" i="5"/>
  <c r="F207" i="5"/>
  <c r="A207" i="5"/>
  <c r="F206" i="5"/>
  <c r="A206" i="5"/>
  <c r="A205" i="5"/>
  <c r="A204" i="5"/>
  <c r="A203" i="5"/>
  <c r="F202" i="5"/>
  <c r="A202" i="5"/>
  <c r="F201" i="5"/>
  <c r="A201" i="5"/>
  <c r="F200" i="5"/>
  <c r="A200" i="5"/>
  <c r="F199" i="5"/>
  <c r="A199" i="5"/>
  <c r="A198" i="5"/>
  <c r="F197" i="5"/>
  <c r="A197" i="5"/>
  <c r="F196" i="5"/>
  <c r="A196" i="5"/>
  <c r="F195" i="5"/>
  <c r="A195" i="5"/>
  <c r="F194" i="5"/>
  <c r="A194" i="5"/>
  <c r="F193" i="5"/>
  <c r="A193" i="5"/>
  <c r="F192" i="5"/>
  <c r="A192" i="5"/>
  <c r="F191" i="5"/>
  <c r="A191" i="5"/>
  <c r="F190" i="5"/>
  <c r="A190" i="5"/>
  <c r="F189" i="5"/>
  <c r="A189" i="5"/>
  <c r="F188" i="5"/>
  <c r="A188" i="5"/>
  <c r="F187" i="5"/>
  <c r="A187" i="5"/>
  <c r="F186" i="5"/>
  <c r="A186" i="5"/>
  <c r="F185" i="5"/>
  <c r="A185" i="5"/>
  <c r="F184" i="5"/>
  <c r="A184" i="5"/>
  <c r="F183" i="5"/>
  <c r="A183" i="5"/>
  <c r="F182" i="5"/>
  <c r="A182" i="5"/>
  <c r="F181" i="5"/>
  <c r="A181" i="5"/>
  <c r="F180" i="5"/>
  <c r="A180" i="5"/>
  <c r="F179" i="5"/>
  <c r="A179" i="5"/>
  <c r="F178" i="5"/>
  <c r="A178" i="5"/>
  <c r="F177" i="5"/>
  <c r="A177" i="5"/>
  <c r="F176" i="5"/>
  <c r="A176" i="5"/>
  <c r="F175" i="5"/>
  <c r="A175" i="5"/>
  <c r="F174" i="5"/>
  <c r="A174" i="5"/>
  <c r="F173" i="5"/>
  <c r="A173" i="5"/>
  <c r="F172" i="5"/>
  <c r="A172" i="5"/>
  <c r="F171" i="5"/>
  <c r="A171" i="5"/>
  <c r="F170" i="5"/>
  <c r="A170" i="5"/>
  <c r="F169" i="5"/>
  <c r="A169" i="5"/>
  <c r="F168" i="5"/>
  <c r="A168" i="5"/>
  <c r="F167" i="5"/>
  <c r="A167" i="5"/>
  <c r="F166" i="5"/>
  <c r="A166" i="5"/>
  <c r="F165" i="5"/>
  <c r="A165" i="5"/>
  <c r="F164" i="5"/>
  <c r="A164" i="5"/>
  <c r="F163" i="5"/>
  <c r="A163" i="5"/>
  <c r="F162" i="5"/>
  <c r="A162" i="5"/>
  <c r="F161" i="5"/>
  <c r="A161" i="5"/>
  <c r="F160" i="5"/>
  <c r="A160" i="5"/>
  <c r="F159" i="5"/>
  <c r="A159" i="5"/>
  <c r="F158" i="5"/>
  <c r="A158" i="5"/>
  <c r="F157" i="5"/>
  <c r="A157" i="5"/>
  <c r="F156" i="5"/>
  <c r="A156" i="5"/>
  <c r="F155" i="5"/>
  <c r="A155" i="5"/>
  <c r="F154" i="5"/>
  <c r="A154" i="5"/>
  <c r="A153" i="5"/>
  <c r="A152" i="5"/>
  <c r="F151" i="5"/>
  <c r="A151" i="5"/>
  <c r="A150" i="5"/>
  <c r="F149" i="5"/>
  <c r="A149" i="5"/>
  <c r="A148" i="5"/>
  <c r="F147" i="5"/>
  <c r="A147" i="5"/>
  <c r="F146" i="5"/>
  <c r="A146" i="5"/>
  <c r="F145" i="5"/>
  <c r="A145" i="5"/>
  <c r="F144" i="5"/>
  <c r="A144" i="5"/>
  <c r="F143" i="5"/>
  <c r="A143" i="5"/>
  <c r="A142" i="5"/>
  <c r="F141" i="5"/>
  <c r="A141" i="5"/>
  <c r="F139" i="5"/>
  <c r="A139" i="5"/>
  <c r="F138" i="5"/>
  <c r="A138" i="5"/>
  <c r="F137" i="5"/>
  <c r="A137" i="5"/>
  <c r="A136" i="5"/>
  <c r="A135" i="5"/>
  <c r="F134" i="5"/>
  <c r="A134" i="5"/>
  <c r="F133" i="5"/>
  <c r="A133" i="5"/>
  <c r="F132" i="5"/>
  <c r="A132" i="5"/>
  <c r="A131" i="5"/>
  <c r="A130" i="5"/>
  <c r="A129" i="5"/>
  <c r="A128" i="5"/>
  <c r="A127" i="5"/>
  <c r="A126" i="5"/>
  <c r="A125" i="5"/>
  <c r="A124" i="5"/>
  <c r="A123" i="5"/>
  <c r="A122" i="5"/>
  <c r="A121" i="5"/>
  <c r="A120" i="5"/>
  <c r="F119" i="5"/>
  <c r="A119" i="5"/>
  <c r="F118" i="5"/>
  <c r="A118" i="5"/>
  <c r="A117" i="5"/>
  <c r="F116" i="5"/>
  <c r="A116" i="5"/>
  <c r="F115" i="5"/>
  <c r="A115" i="5"/>
  <c r="F114" i="5"/>
  <c r="A114" i="5"/>
  <c r="F113" i="5"/>
  <c r="A113" i="5"/>
  <c r="F112" i="5"/>
  <c r="A112" i="5"/>
  <c r="A111" i="5"/>
  <c r="A110" i="5"/>
  <c r="F109" i="5"/>
  <c r="A109" i="5"/>
  <c r="F108" i="5"/>
  <c r="A108" i="5"/>
  <c r="F107" i="5"/>
  <c r="A107" i="5"/>
  <c r="F106" i="5"/>
  <c r="A106" i="5"/>
  <c r="F105" i="5"/>
  <c r="A105" i="5"/>
  <c r="F104" i="5"/>
  <c r="A104" i="5"/>
  <c r="F103" i="5"/>
  <c r="A103" i="5"/>
  <c r="F102" i="5"/>
  <c r="A102" i="5"/>
  <c r="F101" i="5"/>
  <c r="A101" i="5"/>
  <c r="F100" i="5"/>
  <c r="A100" i="5"/>
  <c r="F99" i="5"/>
  <c r="A99" i="5"/>
  <c r="A98" i="5"/>
  <c r="F97" i="5"/>
  <c r="A97" i="5"/>
  <c r="A96" i="5"/>
  <c r="F95" i="5"/>
  <c r="A95" i="5"/>
  <c r="F94" i="5"/>
  <c r="A94" i="5"/>
  <c r="A92" i="5"/>
  <c r="F91" i="5"/>
  <c r="A91" i="5"/>
  <c r="A88" i="5"/>
  <c r="A87" i="5"/>
  <c r="A86" i="5"/>
  <c r="A85" i="5"/>
  <c r="A84" i="5"/>
  <c r="A83" i="5"/>
  <c r="A82" i="5"/>
  <c r="A81" i="5"/>
  <c r="A80" i="5"/>
  <c r="A79" i="5"/>
  <c r="A78" i="5"/>
  <c r="A77" i="5"/>
  <c r="F76" i="5"/>
  <c r="A76" i="5"/>
  <c r="A75" i="5"/>
  <c r="A74" i="5"/>
  <c r="F73" i="5"/>
  <c r="A73" i="5"/>
  <c r="F72" i="5"/>
  <c r="A72" i="5"/>
  <c r="F71" i="5"/>
  <c r="A71" i="5"/>
  <c r="F70" i="5"/>
  <c r="A70" i="5"/>
  <c r="F69" i="5"/>
  <c r="A69" i="5"/>
  <c r="F68" i="5"/>
  <c r="A68" i="5"/>
  <c r="F67" i="5"/>
  <c r="A67" i="5"/>
  <c r="F66" i="5"/>
  <c r="A66" i="5"/>
  <c r="F65" i="5"/>
  <c r="A65" i="5"/>
  <c r="F64" i="5"/>
  <c r="A64" i="5"/>
  <c r="F63" i="5"/>
  <c r="A63" i="5"/>
  <c r="F62" i="5"/>
  <c r="A62" i="5"/>
  <c r="F61" i="5"/>
  <c r="A61" i="5"/>
  <c r="F60" i="5"/>
  <c r="A60" i="5"/>
  <c r="F59" i="5"/>
  <c r="A59" i="5"/>
  <c r="F58" i="5"/>
  <c r="A58" i="5"/>
  <c r="F57" i="5"/>
  <c r="A57" i="5"/>
  <c r="F56" i="5"/>
  <c r="A56" i="5"/>
  <c r="F55" i="5"/>
  <c r="A55" i="5"/>
  <c r="A54" i="5"/>
  <c r="F53" i="5"/>
  <c r="A53" i="5"/>
  <c r="F52" i="5"/>
  <c r="A52" i="5"/>
  <c r="A51" i="5"/>
  <c r="F50" i="5"/>
  <c r="A50" i="5"/>
  <c r="F49" i="5"/>
  <c r="A49" i="5"/>
  <c r="F48" i="5"/>
  <c r="A48" i="5"/>
  <c r="A47" i="5"/>
  <c r="A46" i="5"/>
  <c r="F45" i="5"/>
  <c r="A45" i="5"/>
  <c r="A44" i="5"/>
  <c r="F43" i="5"/>
  <c r="A43" i="5"/>
  <c r="F42" i="5"/>
  <c r="A42" i="5"/>
  <c r="F41" i="5"/>
  <c r="A41" i="5"/>
  <c r="F40" i="5"/>
  <c r="A40" i="5"/>
  <c r="F39" i="5"/>
  <c r="A39" i="5"/>
  <c r="A38" i="5"/>
  <c r="F37" i="5"/>
  <c r="A37" i="5"/>
  <c r="A36" i="5"/>
  <c r="F35" i="5"/>
  <c r="A35" i="5"/>
  <c r="A34" i="5"/>
  <c r="F33" i="5"/>
  <c r="A33" i="5"/>
  <c r="F32" i="5"/>
  <c r="A32" i="5"/>
  <c r="F31" i="5"/>
  <c r="A31" i="5"/>
  <c r="F30" i="5"/>
  <c r="A30" i="5"/>
  <c r="F29" i="5"/>
  <c r="A29" i="5"/>
  <c r="F28" i="5"/>
  <c r="A28" i="5"/>
  <c r="F27" i="5"/>
  <c r="A27" i="5"/>
  <c r="F26" i="5"/>
  <c r="A26" i="5"/>
  <c r="F25" i="5"/>
  <c r="A25" i="5"/>
  <c r="F24" i="5"/>
  <c r="A24" i="5"/>
  <c r="A23" i="5"/>
  <c r="F22" i="5"/>
  <c r="A22" i="5"/>
  <c r="F17" i="5"/>
  <c r="E6" i="4" l="1"/>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E367" i="4"/>
  <c r="E368" i="4"/>
  <c r="E369"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E414" i="4"/>
  <c r="E415" i="4"/>
  <c r="E416" i="4"/>
  <c r="E417" i="4"/>
  <c r="E418" i="4"/>
  <c r="E419" i="4"/>
  <c r="E420" i="4"/>
  <c r="E421" i="4"/>
  <c r="E422" i="4"/>
  <c r="E423" i="4"/>
  <c r="E424" i="4"/>
  <c r="E425" i="4"/>
  <c r="E426" i="4"/>
  <c r="E427" i="4"/>
  <c r="E428" i="4"/>
  <c r="E429" i="4"/>
  <c r="E430" i="4"/>
  <c r="E431" i="4"/>
  <c r="E432" i="4"/>
  <c r="E433" i="4"/>
  <c r="E434" i="4"/>
  <c r="E435" i="4"/>
  <c r="E436" i="4"/>
  <c r="E437" i="4"/>
  <c r="E438" i="4"/>
  <c r="E439" i="4"/>
  <c r="E440" i="4"/>
  <c r="E441" i="4"/>
  <c r="E442" i="4"/>
  <c r="E443" i="4"/>
  <c r="E444" i="4"/>
  <c r="E445" i="4"/>
  <c r="E446" i="4"/>
  <c r="E447" i="4"/>
  <c r="E448" i="4"/>
  <c r="E449" i="4"/>
  <c r="E450" i="4"/>
  <c r="E451" i="4"/>
  <c r="E452" i="4"/>
  <c r="E453" i="4"/>
  <c r="E454" i="4"/>
  <c r="E455" i="4"/>
  <c r="E456" i="4"/>
  <c r="E457" i="4"/>
  <c r="E458" i="4"/>
  <c r="E459" i="4"/>
  <c r="E460" i="4"/>
  <c r="E461" i="4"/>
  <c r="E462" i="4"/>
  <c r="E463" i="4"/>
  <c r="E464" i="4"/>
  <c r="E465" i="4"/>
  <c r="E466" i="4"/>
  <c r="E467" i="4"/>
  <c r="E468" i="4"/>
  <c r="E469" i="4"/>
  <c r="E470" i="4"/>
  <c r="E471" i="4"/>
  <c r="E472" i="4"/>
  <c r="E473" i="4"/>
  <c r="E474" i="4"/>
  <c r="E475" i="4"/>
  <c r="E476" i="4"/>
  <c r="E477" i="4"/>
  <c r="E478" i="4"/>
  <c r="E479" i="4"/>
  <c r="E480" i="4"/>
  <c r="E481" i="4"/>
  <c r="E482" i="4"/>
  <c r="E483" i="4"/>
  <c r="E484" i="4"/>
  <c r="E485" i="4"/>
  <c r="E486" i="4"/>
  <c r="E487" i="4"/>
  <c r="E488" i="4"/>
  <c r="E489" i="4"/>
  <c r="E490" i="4"/>
  <c r="E491" i="4"/>
  <c r="E492" i="4"/>
  <c r="E493" i="4"/>
  <c r="E494" i="4"/>
  <c r="E495" i="4"/>
  <c r="E496" i="4"/>
  <c r="E497" i="4"/>
  <c r="E498" i="4"/>
  <c r="E499" i="4"/>
  <c r="E500" i="4"/>
  <c r="E501" i="4"/>
  <c r="E502" i="4"/>
  <c r="E503" i="4"/>
  <c r="E504" i="4"/>
  <c r="E505" i="4"/>
  <c r="E506" i="4"/>
  <c r="E507" i="4"/>
  <c r="E508" i="4"/>
  <c r="E509" i="4"/>
  <c r="E510" i="4"/>
  <c r="E511" i="4"/>
  <c r="E512" i="4"/>
  <c r="E513" i="4"/>
  <c r="E514" i="4"/>
  <c r="E515" i="4"/>
  <c r="E516" i="4"/>
  <c r="E517" i="4"/>
  <c r="E518" i="4"/>
  <c r="E519" i="4"/>
  <c r="E520" i="4"/>
  <c r="E521" i="4"/>
  <c r="E522" i="4"/>
  <c r="E523" i="4"/>
  <c r="E524" i="4"/>
  <c r="E525" i="4"/>
  <c r="E526" i="4"/>
  <c r="E527" i="4"/>
  <c r="E528" i="4"/>
  <c r="E529" i="4"/>
  <c r="E530" i="4"/>
  <c r="E531" i="4"/>
  <c r="E532" i="4"/>
  <c r="E533" i="4"/>
  <c r="E534" i="4"/>
  <c r="E535" i="4"/>
  <c r="E536" i="4"/>
  <c r="E537" i="4"/>
  <c r="E538" i="4"/>
  <c r="E539" i="4"/>
  <c r="E540" i="4"/>
  <c r="E541" i="4"/>
  <c r="E542" i="4"/>
  <c r="E543" i="4"/>
  <c r="E544" i="4"/>
  <c r="E545" i="4"/>
  <c r="E546" i="4"/>
  <c r="E547" i="4"/>
  <c r="E548" i="4"/>
  <c r="E549" i="4"/>
  <c r="E550" i="4"/>
  <c r="E551" i="4"/>
  <c r="E552" i="4"/>
  <c r="E553" i="4"/>
  <c r="E554" i="4"/>
  <c r="E555" i="4"/>
  <c r="E556" i="4"/>
  <c r="E557" i="4"/>
  <c r="E558" i="4"/>
  <c r="E559" i="4"/>
  <c r="E560" i="4"/>
  <c r="E561" i="4"/>
  <c r="E562" i="4"/>
  <c r="E563" i="4"/>
  <c r="E564" i="4"/>
  <c r="E565" i="4"/>
  <c r="E566" i="4"/>
  <c r="E567" i="4"/>
  <c r="E568" i="4"/>
  <c r="E569" i="4"/>
  <c r="E570" i="4"/>
  <c r="E571" i="4"/>
  <c r="E572" i="4"/>
  <c r="E573" i="4"/>
  <c r="E574" i="4"/>
  <c r="E575" i="4"/>
  <c r="E576" i="4"/>
  <c r="E577" i="4"/>
  <c r="E578" i="4"/>
  <c r="E579" i="4"/>
  <c r="E580" i="4"/>
  <c r="E581" i="4"/>
  <c r="E582" i="4"/>
  <c r="E583" i="4"/>
  <c r="E584" i="4"/>
  <c r="E585" i="4"/>
  <c r="E586" i="4"/>
  <c r="E587" i="4"/>
  <c r="E588" i="4"/>
  <c r="E589" i="4"/>
  <c r="E590" i="4"/>
  <c r="E591" i="4"/>
  <c r="E592" i="4"/>
  <c r="E593" i="4"/>
  <c r="E594" i="4"/>
  <c r="E595" i="4"/>
  <c r="E596" i="4"/>
  <c r="E597" i="4"/>
  <c r="E598" i="4"/>
  <c r="E599" i="4"/>
  <c r="E600" i="4"/>
  <c r="E601" i="4"/>
  <c r="E602" i="4"/>
  <c r="E603" i="4"/>
  <c r="E604" i="4"/>
  <c r="E605" i="4"/>
  <c r="E606" i="4"/>
  <c r="E607" i="4"/>
  <c r="E608" i="4"/>
  <c r="E609" i="4"/>
  <c r="E610" i="4"/>
  <c r="E611" i="4"/>
  <c r="E612" i="4"/>
  <c r="E613" i="4"/>
  <c r="E614" i="4"/>
  <c r="E615" i="4"/>
  <c r="E616" i="4"/>
  <c r="E617" i="4"/>
  <c r="E618" i="4"/>
  <c r="E619" i="4"/>
  <c r="E620" i="4"/>
  <c r="E621" i="4"/>
  <c r="E622" i="4"/>
  <c r="E623" i="4"/>
  <c r="E624" i="4"/>
  <c r="E625" i="4"/>
  <c r="E626" i="4"/>
  <c r="E627" i="4"/>
  <c r="E628" i="4"/>
  <c r="E629" i="4"/>
  <c r="E630" i="4"/>
  <c r="E631" i="4"/>
  <c r="E632" i="4"/>
  <c r="E633" i="4"/>
  <c r="E634" i="4"/>
  <c r="E635" i="4"/>
  <c r="E636" i="4"/>
  <c r="E637" i="4"/>
  <c r="E638" i="4"/>
  <c r="E639" i="4"/>
  <c r="E640" i="4"/>
  <c r="E641" i="4"/>
  <c r="E642" i="4"/>
  <c r="E643" i="4"/>
  <c r="E644" i="4"/>
  <c r="E645" i="4"/>
  <c r="E646" i="4"/>
  <c r="E647" i="4"/>
  <c r="E648" i="4"/>
  <c r="E649" i="4"/>
  <c r="E650" i="4"/>
  <c r="E3" i="4"/>
  <c r="E4" i="4"/>
  <c r="E5" i="4"/>
</calcChain>
</file>

<file path=xl/sharedStrings.xml><?xml version="1.0" encoding="utf-8"?>
<sst xmlns="http://schemas.openxmlformats.org/spreadsheetml/2006/main" count="2974" uniqueCount="2346">
  <si>
    <t>MSCI</t>
  </si>
  <si>
    <t>Sustainanalitycs</t>
  </si>
  <si>
    <t>ISS</t>
  </si>
  <si>
    <t>S&amp;P</t>
  </si>
  <si>
    <t>Vigeo Eiris (VE)</t>
  </si>
  <si>
    <t>CDP</t>
  </si>
  <si>
    <t>Fitch</t>
  </si>
  <si>
    <t>EcoVadis</t>
  </si>
  <si>
    <t>DJSI</t>
  </si>
  <si>
    <t>GRESB</t>
  </si>
  <si>
    <t>CER (Green Star)</t>
  </si>
  <si>
    <t>drugo (navedite)</t>
  </si>
  <si>
    <t>DA</t>
  </si>
  <si>
    <t>DA, vendar ni jasno opredeljenih ciljev ESG in upravljanje tveganj ESG</t>
  </si>
  <si>
    <t>NE, vendar je v pripravi</t>
  </si>
  <si>
    <t>NE</t>
  </si>
  <si>
    <t>DA, redna</t>
  </si>
  <si>
    <t>DA, občasna</t>
  </si>
  <si>
    <t>ISO 14001: 2015</t>
  </si>
  <si>
    <t>ISO 26000: 2010</t>
  </si>
  <si>
    <t>ISO 50001: 2018 ali ISO 50004: 2020</t>
  </si>
  <si>
    <t>ISO: 15001:2018</t>
  </si>
  <si>
    <t>SA8000:2014</t>
  </si>
  <si>
    <t>FSF</t>
  </si>
  <si>
    <t>EMAS</t>
  </si>
  <si>
    <t>DA, letno</t>
  </si>
  <si>
    <t>DA, obdobno</t>
  </si>
  <si>
    <t>Leto n-1</t>
  </si>
  <si>
    <t>DA, večji vpliv</t>
  </si>
  <si>
    <t>DA, manjši vpliv</t>
  </si>
  <si>
    <t>DA, oboje</t>
  </si>
  <si>
    <t>DA, samo nadzorni informacijski sistem</t>
  </si>
  <si>
    <t>več kot 80 %</t>
  </si>
  <si>
    <t>med 50 in 80 %</t>
  </si>
  <si>
    <t>do 50 %</t>
  </si>
  <si>
    <t>Podjetje ne izvaja ponovne uporabe</t>
  </si>
  <si>
    <t xml:space="preserve">naraščajoč, </t>
  </si>
  <si>
    <t xml:space="preserve">nespremenjen, </t>
  </si>
  <si>
    <t>padajoč</t>
  </si>
  <si>
    <t>DA, objavljen je na interni spletni strani</t>
  </si>
  <si>
    <t>DA, objavljen je na javni spletni strani</t>
  </si>
  <si>
    <t>[2] Non-financial Reporting Directive (Directive 2014/95/EU)</t>
  </si>
  <si>
    <t>SALVADOR</t>
  </si>
  <si>
    <t>OTOKI TURKS IN CAICOS</t>
  </si>
  <si>
    <t>ČAD</t>
  </si>
  <si>
    <t>FRANCOSKO JUŽNO OZEMLJE</t>
  </si>
  <si>
    <t>TOGO</t>
  </si>
  <si>
    <t>TAJSKA</t>
  </si>
  <si>
    <t>TADŽIKISTAN</t>
  </si>
  <si>
    <t>TOKELAU</t>
  </si>
  <si>
    <t>TUNIZIJA</t>
  </si>
  <si>
    <t>KIRIBATI</t>
  </si>
  <si>
    <t>TRINIDAD IN TOBAGO</t>
  </si>
  <si>
    <t>TUVALU</t>
  </si>
  <si>
    <t>TAJVAN, PROVINCA KITAJSKE</t>
  </si>
  <si>
    <t>TANZANIJA, ZDRUŽENA REPUBLIKA</t>
  </si>
  <si>
    <t>UKRAJINA</t>
  </si>
  <si>
    <t>ZDRUŽENE DRŽAVE AMERIKE</t>
  </si>
  <si>
    <t>URUGVAJ</t>
  </si>
  <si>
    <t>SVETI SEDEŽ (VATIKANSKA DRŽAVA)</t>
  </si>
  <si>
    <t>SAINT VINCENT IN GRENADINE</t>
  </si>
  <si>
    <t>DEVIŠKI OTOKI (BRITANSKI)</t>
  </si>
  <si>
    <t>DEVIŠKI OTOKI (ZDA)</t>
  </si>
  <si>
    <t>VANUATU</t>
  </si>
  <si>
    <t>SAMOA</t>
  </si>
  <si>
    <t>JEMEN</t>
  </si>
  <si>
    <t>MAYOTTE</t>
  </si>
  <si>
    <t>NEMCIJA</t>
  </si>
  <si>
    <t>JUZNA AFRIKA</t>
  </si>
  <si>
    <t>ZIMBABVE</t>
  </si>
  <si>
    <t>EUROPA - DRŽAVA</t>
  </si>
  <si>
    <t>PALESTININSKO OZEMLJE, ZASEDENO</t>
  </si>
  <si>
    <t>MALI</t>
  </si>
  <si>
    <t>MALDIVI</t>
  </si>
  <si>
    <t>NEPAL</t>
  </si>
  <si>
    <t>ANTARKTIKA</t>
  </si>
  <si>
    <t>ETIOPIJA</t>
  </si>
  <si>
    <t>HEARDOV OTOK IN MCDONALDOVI OTOKI</t>
  </si>
  <si>
    <t>KIRGIZISTAN</t>
  </si>
  <si>
    <t>LESOTO</t>
  </si>
  <si>
    <t>MAURITIUS</t>
  </si>
  <si>
    <t>NIUE</t>
  </si>
  <si>
    <t>ANTIGVA IN BARBUDA</t>
  </si>
  <si>
    <t>FRANCOSKA GVAJANA</t>
  </si>
  <si>
    <t>GVATEMALA</t>
  </si>
  <si>
    <t>MARSHALLOVI OTOKI</t>
  </si>
  <si>
    <t>NAURU</t>
  </si>
  <si>
    <t>ČRNA GORA</t>
  </si>
  <si>
    <t>BOSNA IN HERCEGOVINA</t>
  </si>
  <si>
    <t>ANGOLA</t>
  </si>
  <si>
    <t>ARUBA</t>
  </si>
  <si>
    <t>BANGLADEŠ</t>
  </si>
  <si>
    <t>BURUNDI</t>
  </si>
  <si>
    <t>BOLIVIJA</t>
  </si>
  <si>
    <t>BELORUSIJA</t>
  </si>
  <si>
    <t>CIPER</t>
  </si>
  <si>
    <t>EKVADOR</t>
  </si>
  <si>
    <t>FALKLANDSKI OTOKI (MALVINI)</t>
  </si>
  <si>
    <t>GAMBIJA</t>
  </si>
  <si>
    <t>FRANCOSKA POLINEZIJA</t>
  </si>
  <si>
    <t>PAPUA NOVA GVINEJA</t>
  </si>
  <si>
    <t>FILIPINI</t>
  </si>
  <si>
    <t>POLJSKA</t>
  </si>
  <si>
    <t>PITCAIRN</t>
  </si>
  <si>
    <t>PORTORIKO</t>
  </si>
  <si>
    <t>PALAU</t>
  </si>
  <si>
    <t>PARAGVAJ</t>
  </si>
  <si>
    <t>KATAR</t>
  </si>
  <si>
    <t>RUSKA FEDERACIJA</t>
  </si>
  <si>
    <t>RUANDA</t>
  </si>
  <si>
    <t>SAUDOVA ARABIJA</t>
  </si>
  <si>
    <t>SEJŠELI</t>
  </si>
  <si>
    <t>SUDAN</t>
  </si>
  <si>
    <t>ŠVEDSKA</t>
  </si>
  <si>
    <t>SINGAPUR</t>
  </si>
  <si>
    <t>SVALBARD IN JAN MAYEN</t>
  </si>
  <si>
    <t>SLOVAŠKA</t>
  </si>
  <si>
    <t>SIERRA LEONE</t>
  </si>
  <si>
    <t>SAN MARINO</t>
  </si>
  <si>
    <t>SENEGAL</t>
  </si>
  <si>
    <t>SOMALIJA</t>
  </si>
  <si>
    <t>PANAMA</t>
  </si>
  <si>
    <t>PERU</t>
  </si>
  <si>
    <t>ANDORA</t>
  </si>
  <si>
    <t>ZDRUŽENI ARABSKI EMIRATI</t>
  </si>
  <si>
    <t>AFGANISTAN</t>
  </si>
  <si>
    <t>ANGVILA</t>
  </si>
  <si>
    <t>ARMENIJA</t>
  </si>
  <si>
    <t>AMERIŠKA SAMOA</t>
  </si>
  <si>
    <t>AVSTRALIJA</t>
  </si>
  <si>
    <t>AZERBAJDŽAN</t>
  </si>
  <si>
    <t>BELGIJA</t>
  </si>
  <si>
    <t>BURKINA FASO</t>
  </si>
  <si>
    <t>BOLGARIJA</t>
  </si>
  <si>
    <t>BAHRAJN</t>
  </si>
  <si>
    <t>BERMUDI</t>
  </si>
  <si>
    <t>BRUNEJ, DRŽAVA</t>
  </si>
  <si>
    <t>BRAZILIJA</t>
  </si>
  <si>
    <t>BAHAMI</t>
  </si>
  <si>
    <t>BUTAN</t>
  </si>
  <si>
    <t>BOCVANA</t>
  </si>
  <si>
    <t>BELIZE</t>
  </si>
  <si>
    <t>KANADA</t>
  </si>
  <si>
    <t>KONGO</t>
  </si>
  <si>
    <t>COOKOVI OTOKI</t>
  </si>
  <si>
    <t>KOLUMBIJA</t>
  </si>
  <si>
    <t>KOSTARIKA</t>
  </si>
  <si>
    <t>KUBA</t>
  </si>
  <si>
    <t>ZELENORTSKI OTOKI</t>
  </si>
  <si>
    <t>BOŽIČNI OTOK</t>
  </si>
  <si>
    <t>ČEŠKA REPUBLIKA</t>
  </si>
  <si>
    <t>DANSKA</t>
  </si>
  <si>
    <t>DOMINIKA</t>
  </si>
  <si>
    <t>DOMINIKANSKA REPUBLIKA</t>
  </si>
  <si>
    <t>ESTONIJA</t>
  </si>
  <si>
    <t>EGIPT</t>
  </si>
  <si>
    <t>ZAHODNA SAHARA</t>
  </si>
  <si>
    <t>FIDŽI</t>
  </si>
  <si>
    <t>MIKRONEZIJA (FEDERATIVNE DRŽAVE)</t>
  </si>
  <si>
    <t>FRANCIJA</t>
  </si>
  <si>
    <t>GABON</t>
  </si>
  <si>
    <t>VELIKA BRITANIJA</t>
  </si>
  <si>
    <t>GUERNESEY</t>
  </si>
  <si>
    <t>GIBRALTAR</t>
  </si>
  <si>
    <t>GUADELOUPE</t>
  </si>
  <si>
    <t>EKVATORIALNA GVINEJA</t>
  </si>
  <si>
    <t>GRČIJA</t>
  </si>
  <si>
    <t>JUŽNA GEORGIA IN OTOKI JUŽNI SANDWI</t>
  </si>
  <si>
    <t>GVAJANA</t>
  </si>
  <si>
    <t>HONGKONG</t>
  </si>
  <si>
    <t>HONDURAS</t>
  </si>
  <si>
    <t>MADŽARSKA</t>
  </si>
  <si>
    <t>INDONEZIJA</t>
  </si>
  <si>
    <t>ISLE OF MAN</t>
  </si>
  <si>
    <t>IRAK</t>
  </si>
  <si>
    <t>JAMAJKA</t>
  </si>
  <si>
    <t>JORDANIJA</t>
  </si>
  <si>
    <t>JAPONSKA</t>
  </si>
  <si>
    <t>KENIJA</t>
  </si>
  <si>
    <t>SAINT KITTS IN NEVIS</t>
  </si>
  <si>
    <t>KOREJA (DEMOKRATIČNA LJUDSKA REP.)</t>
  </si>
  <si>
    <t>KUVAJT</t>
  </si>
  <si>
    <t>KAZAHSTAN</t>
  </si>
  <si>
    <t>LIBANON</t>
  </si>
  <si>
    <t>SAINT LUCIA</t>
  </si>
  <si>
    <t>LIBERIJA</t>
  </si>
  <si>
    <t>LITVA</t>
  </si>
  <si>
    <t>LATVIJA</t>
  </si>
  <si>
    <t>MONAKO</t>
  </si>
  <si>
    <t>MOLDAVIJA, REPUBLIKA</t>
  </si>
  <si>
    <t>MADAGASKAR</t>
  </si>
  <si>
    <t>SEVERNI MARIANSKI OTOKI</t>
  </si>
  <si>
    <t>MARTINIK</t>
  </si>
  <si>
    <t>MONTSERRAT</t>
  </si>
  <si>
    <t>MALTA</t>
  </si>
  <si>
    <t>MALAVI</t>
  </si>
  <si>
    <t>NOVA KALEDONIJA</t>
  </si>
  <si>
    <t>NIGERIJA</t>
  </si>
  <si>
    <t>NIKARAGVA</t>
  </si>
  <si>
    <t>NIZOZEMSKA</t>
  </si>
  <si>
    <t>NORVEŠKA</t>
  </si>
  <si>
    <t>GVINEJA BISSAU</t>
  </si>
  <si>
    <t>INDIJA</t>
  </si>
  <si>
    <t>KAMBODŽA</t>
  </si>
  <si>
    <t>ŠRILANKA</t>
  </si>
  <si>
    <t>MJANMAR</t>
  </si>
  <si>
    <t>MALEZIJA</t>
  </si>
  <si>
    <t>NOVA ZELANDIJA</t>
  </si>
  <si>
    <t>EVROPSKA UNIJA</t>
  </si>
  <si>
    <t>BARBADOS</t>
  </si>
  <si>
    <t>CURACAO</t>
  </si>
  <si>
    <t>SINT MAARTEN</t>
  </si>
  <si>
    <t>BONAIRE</t>
  </si>
  <si>
    <t>STRANSKI ZUNANJI OTOKI ZDA</t>
  </si>
  <si>
    <t>CENTRALNO AFRISKA REPUBLIKA</t>
  </si>
  <si>
    <t>PAKISTAN</t>
  </si>
  <si>
    <t>SAINT HELENA</t>
  </si>
  <si>
    <t>SLONOKOSCENA OBALA</t>
  </si>
  <si>
    <t>FERSKI OTOKI</t>
  </si>
  <si>
    <t>ISLANDIJA</t>
  </si>
  <si>
    <t>LIBIJSKA ARABSKA DŽAMAHIRIJA</t>
  </si>
  <si>
    <t>ARGENTINA</t>
  </si>
  <si>
    <t>KITAJSKA</t>
  </si>
  <si>
    <t>OTOKI WALIS IN FUTUNA</t>
  </si>
  <si>
    <t>SLOVENIJA</t>
  </si>
  <si>
    <t>HAITI</t>
  </si>
  <si>
    <t>JUŽNI SUDAN</t>
  </si>
  <si>
    <t>BENIN</t>
  </si>
  <si>
    <t>BOUVETOV OTOK</t>
  </si>
  <si>
    <t>BRITANSKO OZEMLJE INDIJSKEGA OCEANA</t>
  </si>
  <si>
    <t>ČILE</t>
  </si>
  <si>
    <t>ALŽIRIJA</t>
  </si>
  <si>
    <t>ERITREJA</t>
  </si>
  <si>
    <t>FINSKA</t>
  </si>
  <si>
    <t>GRUZIJA</t>
  </si>
  <si>
    <t>GRENADA</t>
  </si>
  <si>
    <t>GUAM</t>
  </si>
  <si>
    <t>GVINEJA</t>
  </si>
  <si>
    <t>HRVAŠKA</t>
  </si>
  <si>
    <t>IRSKA</t>
  </si>
  <si>
    <t>IZRAEL</t>
  </si>
  <si>
    <t>JERSEY</t>
  </si>
  <si>
    <t>KAJMANSKI OTOKI</t>
  </si>
  <si>
    <t>KOKOSOVI (KEELING) OTOKI</t>
  </si>
  <si>
    <t>KOREJA, REPUBLIKA</t>
  </si>
  <si>
    <t>LAOŠKA LJUDSKA DEMOKRATIČNA REP.</t>
  </si>
  <si>
    <t>LIECHTENSTEIN</t>
  </si>
  <si>
    <t>MOZAMBIK</t>
  </si>
  <si>
    <t>MAKEDONIJA</t>
  </si>
  <si>
    <t>MAVRETANIJA</t>
  </si>
  <si>
    <t>MONGOLIJA</t>
  </si>
  <si>
    <t>NIGER</t>
  </si>
  <si>
    <t>NORFOLŠKI OTOK</t>
  </si>
  <si>
    <t>OMAN</t>
  </si>
  <si>
    <t>PORTUGALSKA</t>
  </si>
  <si>
    <t>DŽIBUTI</t>
  </si>
  <si>
    <t>ROMUNIJA</t>
  </si>
  <si>
    <t>SALOMONOVI OTOKI</t>
  </si>
  <si>
    <t>SAO TOME IN PRINCIPE</t>
  </si>
  <si>
    <t>SIRSKA ARABSKA REPUBLIKA</t>
  </si>
  <si>
    <t>ŠPANIJA</t>
  </si>
  <si>
    <t>SRBIJA</t>
  </si>
  <si>
    <t>SURINAM</t>
  </si>
  <si>
    <t>ŠVICA</t>
  </si>
  <si>
    <t>VZHODNI TIMOR</t>
  </si>
  <si>
    <t>TONGA</t>
  </si>
  <si>
    <t>TURČIJA</t>
  </si>
  <si>
    <t>UGANDA</t>
  </si>
  <si>
    <t>UZBEKISTAN</t>
  </si>
  <si>
    <t>VENEZUELA</t>
  </si>
  <si>
    <t>ZAMBIJA</t>
  </si>
  <si>
    <t>MEHIKA</t>
  </si>
  <si>
    <t>GANA</t>
  </si>
  <si>
    <t>IRAN (ISLAMSKA REPUBLIKA)</t>
  </si>
  <si>
    <t>SAINT PIERRE IN MIQUELON</t>
  </si>
  <si>
    <t>ALANDSKI OTOKI</t>
  </si>
  <si>
    <t>SAINT BARTHELEMY</t>
  </si>
  <si>
    <t>SAINT MARTIN</t>
  </si>
  <si>
    <t>KOSOVO</t>
  </si>
  <si>
    <t>VIETNAM</t>
  </si>
  <si>
    <t>MACAO</t>
  </si>
  <si>
    <t>AVSTRIJA</t>
  </si>
  <si>
    <t>ALBANIJA</t>
  </si>
  <si>
    <t>KAMERUN</t>
  </si>
  <si>
    <t>ITALIJA</t>
  </si>
  <si>
    <t>KONGO, DEMOKRATIČNA REPUBLIKA</t>
  </si>
  <si>
    <t>GRENLANDIJA</t>
  </si>
  <si>
    <t>KOMORI</t>
  </si>
  <si>
    <t>LUKSEMBURG</t>
  </si>
  <si>
    <t>MAROKO</t>
  </si>
  <si>
    <t>NAMIBIJA</t>
  </si>
  <si>
    <t>REUNION</t>
  </si>
  <si>
    <t>SVAZI</t>
  </si>
  <si>
    <t>TURKMENISTAN</t>
  </si>
  <si>
    <t>Odgovor</t>
  </si>
  <si>
    <t>X</t>
  </si>
  <si>
    <t># Vprašanja</t>
  </si>
  <si>
    <t>10.</t>
  </si>
  <si>
    <t>12.</t>
  </si>
  <si>
    <t>15.</t>
  </si>
  <si>
    <t>19.</t>
  </si>
  <si>
    <t>24.</t>
  </si>
  <si>
    <t>29.</t>
  </si>
  <si>
    <t>32.</t>
  </si>
  <si>
    <t>35.</t>
  </si>
  <si>
    <t>Navedite (vrednost)</t>
  </si>
  <si>
    <t>40.</t>
  </si>
  <si>
    <t>0-5 %</t>
  </si>
  <si>
    <t>5-10 %</t>
  </si>
  <si>
    <t>10-20 %</t>
  </si>
  <si>
    <t>20-30 %</t>
  </si>
  <si>
    <t>&gt;30 %</t>
  </si>
  <si>
    <t>42.</t>
  </si>
  <si>
    <t>53.</t>
  </si>
  <si>
    <t>58.</t>
  </si>
  <si>
    <t>78. 79.</t>
  </si>
  <si>
    <t>107.</t>
  </si>
  <si>
    <t xml:space="preserve">aktivno sodelovanje z vzgojno izobraževalnimi programi  </t>
  </si>
  <si>
    <t>sponzorstva</t>
  </si>
  <si>
    <t>donacije (npr. šolam, zdravstvu, športnim zvezam, humanitarnim organizacijam …)</t>
  </si>
  <si>
    <t xml:space="preserve">prostovoljstvo </t>
  </si>
  <si>
    <t>121.</t>
  </si>
  <si>
    <t>160.</t>
  </si>
  <si>
    <t>vključeni so preko sveta delavcev ali delavskega zaupnika</t>
  </si>
  <si>
    <t>vključeni so preko zbora delavcev</t>
  </si>
  <si>
    <t>niso vključeni</t>
  </si>
  <si>
    <t>vključeni so prek predstavnika v organih družbe</t>
  </si>
  <si>
    <t>END</t>
  </si>
  <si>
    <t>DEJAVNOST</t>
  </si>
  <si>
    <t>DEJAVNOST_P</t>
  </si>
  <si>
    <t>NAZIV</t>
  </si>
  <si>
    <t>Pridelovanje žit (razen riža), stročnic in oljnic</t>
  </si>
  <si>
    <t>01.110</t>
  </si>
  <si>
    <t>Pridelovanje riža</t>
  </si>
  <si>
    <t>01.120</t>
  </si>
  <si>
    <t>Pridelovanje zelenjadnic in melon, korenovk in gomoljnic</t>
  </si>
  <si>
    <t>01.130</t>
  </si>
  <si>
    <t>Pridelovanje sladkornega trsa</t>
  </si>
  <si>
    <t>01.140</t>
  </si>
  <si>
    <t>Pridelovanje tobaka</t>
  </si>
  <si>
    <t>01.150</t>
  </si>
  <si>
    <t>Pridelovanje rastlin za vlakna</t>
  </si>
  <si>
    <t>01.160</t>
  </si>
  <si>
    <t>Pridelovanje cvetja in drugih enoletnih rastlin</t>
  </si>
  <si>
    <t>01.190</t>
  </si>
  <si>
    <t>Vinogradništvo</t>
  </si>
  <si>
    <t>01.210</t>
  </si>
  <si>
    <t>Gojenje tropskega in subtropskega sadja</t>
  </si>
  <si>
    <t>01.220</t>
  </si>
  <si>
    <t>Gojenje citrusov</t>
  </si>
  <si>
    <t>01.230</t>
  </si>
  <si>
    <t>Gojenje pečkatega in koščičastega sadja</t>
  </si>
  <si>
    <t>01.240</t>
  </si>
  <si>
    <t>Gojenje drugih sadnih dreves in grmovnic</t>
  </si>
  <si>
    <t>01.250</t>
  </si>
  <si>
    <t>Pridelovanje oljnih sadežev</t>
  </si>
  <si>
    <t>01.260</t>
  </si>
  <si>
    <t>Gojenje rastlin za izdelavo napitkov</t>
  </si>
  <si>
    <t>01.270</t>
  </si>
  <si>
    <t>Gojenje začimbnih, aromatskih in zdravilnih rastlin</t>
  </si>
  <si>
    <t>01.280</t>
  </si>
  <si>
    <t>Gojenje drugih trajnih nasadov</t>
  </si>
  <si>
    <t>01.290</t>
  </si>
  <si>
    <t>Razmnoževanje rastlin</t>
  </si>
  <si>
    <t>01.300</t>
  </si>
  <si>
    <t>Prireja mleka</t>
  </si>
  <si>
    <t>01.410</t>
  </si>
  <si>
    <t>Druga govedoreja</t>
  </si>
  <si>
    <t>01.420</t>
  </si>
  <si>
    <t>Konjereja</t>
  </si>
  <si>
    <t>01.430</t>
  </si>
  <si>
    <t>Reja kamel</t>
  </si>
  <si>
    <t>01.440</t>
  </si>
  <si>
    <t>Reja drobnice</t>
  </si>
  <si>
    <t>01.450</t>
  </si>
  <si>
    <t>Prašičereja</t>
  </si>
  <si>
    <t>01.460</t>
  </si>
  <si>
    <t>Reja perutnine</t>
  </si>
  <si>
    <t>01.470</t>
  </si>
  <si>
    <t>Reja drugih živali</t>
  </si>
  <si>
    <t>01.490</t>
  </si>
  <si>
    <t>Mešano kmetijstvo</t>
  </si>
  <si>
    <t>01.500</t>
  </si>
  <si>
    <t>Storitve za rastlinsko pridelavo</t>
  </si>
  <si>
    <t>01.610</t>
  </si>
  <si>
    <t>Storitve za živinorejo, razen veterinarskih</t>
  </si>
  <si>
    <t>01.620</t>
  </si>
  <si>
    <t>Priprava pridelkov</t>
  </si>
  <si>
    <t>01.630</t>
  </si>
  <si>
    <t>Obdelava semen</t>
  </si>
  <si>
    <t>01.640</t>
  </si>
  <si>
    <t>Lovstvo</t>
  </si>
  <si>
    <t>01.700</t>
  </si>
  <si>
    <t>Gojenje gozdov in druge gozdarske dejavnosti</t>
  </si>
  <si>
    <t>02.100</t>
  </si>
  <si>
    <t>Sečnja</t>
  </si>
  <si>
    <t>02.200</t>
  </si>
  <si>
    <t>Nabiranje gozdnih dobrin, razen lesa</t>
  </si>
  <si>
    <t>02.300</t>
  </si>
  <si>
    <t>Storitve za gozdarstvo</t>
  </si>
  <si>
    <t>02.400</t>
  </si>
  <si>
    <t>Morsko ribištvo</t>
  </si>
  <si>
    <t>03.110</t>
  </si>
  <si>
    <t>Sladkovodno ribištvo</t>
  </si>
  <si>
    <t>03.120</t>
  </si>
  <si>
    <t>Gojenje morskih organizmov</t>
  </si>
  <si>
    <t>03.210</t>
  </si>
  <si>
    <t>Gojenje sladkovodnih organizmov</t>
  </si>
  <si>
    <t>03.220</t>
  </si>
  <si>
    <t>Pridobivanje črnega premoga</t>
  </si>
  <si>
    <t>05.100</t>
  </si>
  <si>
    <t>Pridobivanje rjavega premoga in lignita</t>
  </si>
  <si>
    <t>05.200</t>
  </si>
  <si>
    <t>Pridobivanje surove nafte</t>
  </si>
  <si>
    <t>06.100</t>
  </si>
  <si>
    <t>Pridobivanje zemeljskega plina</t>
  </si>
  <si>
    <t>06.200</t>
  </si>
  <si>
    <t>Pridobivanje železove rude</t>
  </si>
  <si>
    <t>07.100</t>
  </si>
  <si>
    <t>Pridobivanje uranove in torijeve rude</t>
  </si>
  <si>
    <t>07.210</t>
  </si>
  <si>
    <t>Pridobivanje rud drugih neželeznih kovin</t>
  </si>
  <si>
    <t>07.290</t>
  </si>
  <si>
    <t>Pridobivanje kamna</t>
  </si>
  <si>
    <t>08.110</t>
  </si>
  <si>
    <t>Pridobivanje gramoza, peska, gline</t>
  </si>
  <si>
    <t>08.120</t>
  </si>
  <si>
    <t>Pridobivanje mineralov za kemikalije in gnojila</t>
  </si>
  <si>
    <t>08.910</t>
  </si>
  <si>
    <t>Pridobivanje šote</t>
  </si>
  <si>
    <t>08.920</t>
  </si>
  <si>
    <t>Pridobivanje soli</t>
  </si>
  <si>
    <t>08.930</t>
  </si>
  <si>
    <t>Drugo pridobivanje rudnin in kamnin</t>
  </si>
  <si>
    <t>08.990</t>
  </si>
  <si>
    <t>Storitve za pridobivanje nafte in zemeljskega plina</t>
  </si>
  <si>
    <t>09.100</t>
  </si>
  <si>
    <t>Storitve za drugo rudarjenje</t>
  </si>
  <si>
    <t>09.900</t>
  </si>
  <si>
    <t>Proizvodnja mesa, razen perutninskega</t>
  </si>
  <si>
    <t>10.110</t>
  </si>
  <si>
    <t>Proizvodnja perutninskega mesa</t>
  </si>
  <si>
    <t>10.120</t>
  </si>
  <si>
    <t>Proizvodnja mesnih izdelkov</t>
  </si>
  <si>
    <t>10.130</t>
  </si>
  <si>
    <t>Predelava in konzerviranje rib, rakov in mehkužcev</t>
  </si>
  <si>
    <t>10.200</t>
  </si>
  <si>
    <t>Predelava in konzerviranje krompirja</t>
  </si>
  <si>
    <t>10.310</t>
  </si>
  <si>
    <t>Proizvodnja sadnih in zelenjavnih sokov</t>
  </si>
  <si>
    <t>10.320</t>
  </si>
  <si>
    <t>Druga predelava in konzerviranje sadja in zelenjave</t>
  </si>
  <si>
    <t>10.390</t>
  </si>
  <si>
    <t>17.230</t>
  </si>
  <si>
    <t>Proizvodnja pisarniških potrebščin iz papirja</t>
  </si>
  <si>
    <t>Proizvodnja tapet</t>
  </si>
  <si>
    <t>17.240</t>
  </si>
  <si>
    <t>Proizvodnja drugih izdelkov iz papirja in kartona</t>
  </si>
  <si>
    <t>17.290</t>
  </si>
  <si>
    <t>Tiskanje časopisov</t>
  </si>
  <si>
    <t>18.110</t>
  </si>
  <si>
    <t>Drugo tiskanje</t>
  </si>
  <si>
    <t>18.120</t>
  </si>
  <si>
    <t>Priprava za tisk in objavo</t>
  </si>
  <si>
    <t>18.130</t>
  </si>
  <si>
    <t>Knjigoveštvo in sorodne dejavnosti</t>
  </si>
  <si>
    <t>18.140</t>
  </si>
  <si>
    <t>Razmnoževanje posnetih nosilcev zapisa</t>
  </si>
  <si>
    <t>18.200</t>
  </si>
  <si>
    <t>Proizvodnja koksa</t>
  </si>
  <si>
    <t>19.100</t>
  </si>
  <si>
    <t>Proizvodnja naftnih derivatov</t>
  </si>
  <si>
    <t>19.200</t>
  </si>
  <si>
    <t>Proizvodnja tehničnih plinov</t>
  </si>
  <si>
    <t>20.110</t>
  </si>
  <si>
    <t>Proizvodnja barvil in pigmentov</t>
  </si>
  <si>
    <t>20.120</t>
  </si>
  <si>
    <t>Proizvodnja drugih anorganskih osnovnih kemikalij</t>
  </si>
  <si>
    <t>20.130</t>
  </si>
  <si>
    <t>Proizvodnja drugih organskih osnovnih kemikalij</t>
  </si>
  <si>
    <t>20.140</t>
  </si>
  <si>
    <t>Proizvodnja gnojil in dušikovih spojin</t>
  </si>
  <si>
    <t>20.150</t>
  </si>
  <si>
    <t>Proizvodnja plastičnih mas v primarni obliki</t>
  </si>
  <si>
    <t>20.160</t>
  </si>
  <si>
    <t>Proizvodnja sintetičnega kavčuka v primarni obliki</t>
  </si>
  <si>
    <t>20.170</t>
  </si>
  <si>
    <t>Proizvodnja razkužil, pesticidov in drugih agrokemičnih izdelkov</t>
  </si>
  <si>
    <t>20.200</t>
  </si>
  <si>
    <t>Proizvodnja barv, lakov in podobnih premazov, tiskarskih barv in kitov</t>
  </si>
  <si>
    <t>20.300</t>
  </si>
  <si>
    <t>Proizvodnja mil in pralnih sredstev, čistilnih in polirnih sredstev</t>
  </si>
  <si>
    <t>20.410</t>
  </si>
  <si>
    <t>Proizvodnja parfumov in toaletnih sredstev</t>
  </si>
  <si>
    <t>20.420</t>
  </si>
  <si>
    <t>Proizvodnja razstreliv</t>
  </si>
  <si>
    <t>20.510</t>
  </si>
  <si>
    <t>Proizvodnja sredstev za lepljenje</t>
  </si>
  <si>
    <t>20.520</t>
  </si>
  <si>
    <t>Proizvodnja eteričnih olj</t>
  </si>
  <si>
    <t>20.530</t>
  </si>
  <si>
    <t>Proizvodnja drugih kemičnih izdelkov</t>
  </si>
  <si>
    <t>20.590</t>
  </si>
  <si>
    <t>Proizvodnja umetnih vlaken</t>
  </si>
  <si>
    <t>20.600</t>
  </si>
  <si>
    <t>Proizvodnja farmacevtskih surovin</t>
  </si>
  <si>
    <t>21.100</t>
  </si>
  <si>
    <t>Proizvodnja farmacevtskih preparatov</t>
  </si>
  <si>
    <t>Proizvodnja olja in maščob</t>
  </si>
  <si>
    <t>10.410</t>
  </si>
  <si>
    <t>Proizvodnja margarine in podobnih jedilnih maščob</t>
  </si>
  <si>
    <t>10.420</t>
  </si>
  <si>
    <t>Mlekarstvo in sirarstvo</t>
  </si>
  <si>
    <t>10.510</t>
  </si>
  <si>
    <t>Proizvodnja sladoleda</t>
  </si>
  <si>
    <t>10.520</t>
  </si>
  <si>
    <t>Mlinarstvo</t>
  </si>
  <si>
    <t>10.610</t>
  </si>
  <si>
    <t>Proizvodnja škroba in škrobnih izdelkov</t>
  </si>
  <si>
    <t>10.620</t>
  </si>
  <si>
    <t>Proizvodnja kruha, svežega peciva in slaščic</t>
  </si>
  <si>
    <t>10.710</t>
  </si>
  <si>
    <t>Proizvodnja prepečenca in piškotov, proizvodnja trajnega peciva in slaščic</t>
  </si>
  <si>
    <t>10.720</t>
  </si>
  <si>
    <t>Proizvodnja testenin</t>
  </si>
  <si>
    <t>10.730</t>
  </si>
  <si>
    <t>Proizvodnja sladkorja</t>
  </si>
  <si>
    <t>10.810</t>
  </si>
  <si>
    <t>Proizvodnja kakava, čokolade in sladkornih izdelkov</t>
  </si>
  <si>
    <t>10.820</t>
  </si>
  <si>
    <t>Predelava čaja in kave</t>
  </si>
  <si>
    <t>10.830</t>
  </si>
  <si>
    <t>Proizvodnja začimb, dišav in drugih dodatkov</t>
  </si>
  <si>
    <t>10.840</t>
  </si>
  <si>
    <t>Proizvodnja pripravljenih jedi in obrokov</t>
  </si>
  <si>
    <t>10.850</t>
  </si>
  <si>
    <t>Proizvodnja homogeniziranih in dietetičnih živil</t>
  </si>
  <si>
    <t>10.860</t>
  </si>
  <si>
    <t>Proizvodnja drugih prehrambenih izdelkov, drugje nerazvrščenih</t>
  </si>
  <si>
    <t>10.890</t>
  </si>
  <si>
    <t>Proizvodnja krmil</t>
  </si>
  <si>
    <t>10.910</t>
  </si>
  <si>
    <t>Proizvodnja hrane za hišne živali</t>
  </si>
  <si>
    <t>10.920</t>
  </si>
  <si>
    <t>Proizvodnja žganih pijač</t>
  </si>
  <si>
    <t>11.010</t>
  </si>
  <si>
    <t>Proizvodnja vina iz grozdja</t>
  </si>
  <si>
    <t>11.020</t>
  </si>
  <si>
    <t>Proizvodnja sadnih vin in podobnih fermentiranih pijač</t>
  </si>
  <si>
    <t>11.030</t>
  </si>
  <si>
    <t>Proizvodnja aromatiziranih vin iz grozdja</t>
  </si>
  <si>
    <t>11.040</t>
  </si>
  <si>
    <t>Proizvodnja piva</t>
  </si>
  <si>
    <t>11.050</t>
  </si>
  <si>
    <t>Proizvodnja slada</t>
  </si>
  <si>
    <t>11.060</t>
  </si>
  <si>
    <t>Proizvodnja brezalkoholnih pijač, mineralnih in drugih stekleničenih vod</t>
  </si>
  <si>
    <t>11.070</t>
  </si>
  <si>
    <t>Proizvodnja tobačnih izdelkov</t>
  </si>
  <si>
    <t>12.000</t>
  </si>
  <si>
    <t>Priprava in predenje tekstilnih vlaken</t>
  </si>
  <si>
    <t>13.100</t>
  </si>
  <si>
    <t>Tkanje tekstilij</t>
  </si>
  <si>
    <t>13.200</t>
  </si>
  <si>
    <t>Dodelava tekstilij</t>
  </si>
  <si>
    <t>13.300</t>
  </si>
  <si>
    <t>Proizvodnja pletenih in kvačkanih materialov</t>
  </si>
  <si>
    <t>13.910</t>
  </si>
  <si>
    <t>Proizvodnja končnih tekstilnih izdelkov, razen oblačil</t>
  </si>
  <si>
    <t>13.920</t>
  </si>
  <si>
    <t>Proizvodnja preprog</t>
  </si>
  <si>
    <t>13.930</t>
  </si>
  <si>
    <t>Proizvodnja vrvi, vrvic in mrež</t>
  </si>
  <si>
    <t>13.940</t>
  </si>
  <si>
    <t>Proizvodnja netkanih tekstilij in izdelkov iz njih, razen oblačil</t>
  </si>
  <si>
    <t>13.950</t>
  </si>
  <si>
    <t>Proizvodnja tehničnega in industrijskega tekstila</t>
  </si>
  <si>
    <t>13.960</t>
  </si>
  <si>
    <t>Proizvodnja drugje nerazvrščenih tekstilij</t>
  </si>
  <si>
    <t>13.990</t>
  </si>
  <si>
    <t>Proizvodnja usnjenih oblačil</t>
  </si>
  <si>
    <t>14.110</t>
  </si>
  <si>
    <t>Proizvodnja delovnih oblačil</t>
  </si>
  <si>
    <t>14.120</t>
  </si>
  <si>
    <t>Proizvodnja drugih vrhnjih oblačil</t>
  </si>
  <si>
    <t>14.130</t>
  </si>
  <si>
    <t>Proizvodnja spodnjega perila</t>
  </si>
  <si>
    <t>14.140</t>
  </si>
  <si>
    <t>Proizvodnja drugih oblačil, pokrival ter dodatkov</t>
  </si>
  <si>
    <t>14.190</t>
  </si>
  <si>
    <t>Proizvodnja krznenih izdelkov</t>
  </si>
  <si>
    <t>14.200</t>
  </si>
  <si>
    <t>Proizvodnja nogavic</t>
  </si>
  <si>
    <t>14.310</t>
  </si>
  <si>
    <t>Proizvodnja drugih pletenih in kvačkanih oblačil</t>
  </si>
  <si>
    <t>14.390</t>
  </si>
  <si>
    <t>Strojenje in dodelava usnja in krzna</t>
  </si>
  <si>
    <t>15.110</t>
  </si>
  <si>
    <t>Proizvodnja potovalne galanterije, sedlarskih in jermenarskih izdelkov</t>
  </si>
  <si>
    <t>15.120</t>
  </si>
  <si>
    <t>Proizvodnja obutve</t>
  </si>
  <si>
    <t>15.200</t>
  </si>
  <si>
    <t>Žaganje, skobljanje in impregniranje lesa</t>
  </si>
  <si>
    <t>16.100</t>
  </si>
  <si>
    <t>Proizvodnja furnirja in plošč na osnovi lesa</t>
  </si>
  <si>
    <t>16.210</t>
  </si>
  <si>
    <t>Proizvodnja sestavljenega parketa</t>
  </si>
  <si>
    <t>16.220</t>
  </si>
  <si>
    <t>Stavbno mizarstvo in tesarstvo</t>
  </si>
  <si>
    <t>16.230</t>
  </si>
  <si>
    <t>Proizvodnja lesene embalaže</t>
  </si>
  <si>
    <t>16.240</t>
  </si>
  <si>
    <t>Proizvodnja drugih izdelkov iz lesa, plute, slame in protja</t>
  </si>
  <si>
    <t>16.290</t>
  </si>
  <si>
    <t>Proizvodnja vlaknin</t>
  </si>
  <si>
    <t>17.110</t>
  </si>
  <si>
    <t>Proizvodnja papirja in kartona</t>
  </si>
  <si>
    <t>17.120</t>
  </si>
  <si>
    <t>Proizvodnja valovitega papirja in kartona ter papirne in kartonske embalaže</t>
  </si>
  <si>
    <t>17.210</t>
  </si>
  <si>
    <t>Proizvodnja gospodinjskih, higienskih in toaletnih potrebščin iz papirja</t>
  </si>
  <si>
    <t>17.220</t>
  </si>
  <si>
    <t>42.220</t>
  </si>
  <si>
    <t>Gradnja objektov oskrbne infrastrukture za elektriko in telekomunikacije</t>
  </si>
  <si>
    <t>Gradnja vodnih objektov</t>
  </si>
  <si>
    <t>42.910</t>
  </si>
  <si>
    <t>Gradnja drugih objektov nizke gradnje</t>
  </si>
  <si>
    <t>42.990</t>
  </si>
  <si>
    <t>Rušenje objektov</t>
  </si>
  <si>
    <t>43.110</t>
  </si>
  <si>
    <t>Zemeljska pripravljalna dela</t>
  </si>
  <si>
    <t>43.120</t>
  </si>
  <si>
    <t>Testno vrtanje in sondiranje</t>
  </si>
  <si>
    <t>43.130</t>
  </si>
  <si>
    <t>Inštaliranje električnih napeljav in naprav</t>
  </si>
  <si>
    <t>43.210</t>
  </si>
  <si>
    <t>Inštaliranje vodovodnih, plinskih in ogrevalnih napeljav in naprav</t>
  </si>
  <si>
    <t>43.220</t>
  </si>
  <si>
    <t>Drugo inštaliranje pri gradnjah</t>
  </si>
  <si>
    <t>43.290</t>
  </si>
  <si>
    <t>Fasaderska in štukaterska dela</t>
  </si>
  <si>
    <t>43.310</t>
  </si>
  <si>
    <t>Vgrajevanje stavbnega pohištva</t>
  </si>
  <si>
    <t>43.320</t>
  </si>
  <si>
    <t>Oblaganje tal in sten</t>
  </si>
  <si>
    <t>43.330</t>
  </si>
  <si>
    <t>43.341</t>
  </si>
  <si>
    <t>Steklarska dela</t>
  </si>
  <si>
    <t>43.342</t>
  </si>
  <si>
    <t>Pleskarska dela</t>
  </si>
  <si>
    <t>Druga zaključna gradbena dela</t>
  </si>
  <si>
    <t>43.390</t>
  </si>
  <si>
    <t>Postavljanje ostrešij in krovska dela</t>
  </si>
  <si>
    <t>43.910</t>
  </si>
  <si>
    <t>Druga specializirana gradbena dela</t>
  </si>
  <si>
    <t>43.990</t>
  </si>
  <si>
    <t>Trgovina z avtomobili in lahkimi motornimi vozili</t>
  </si>
  <si>
    <t>45.110</t>
  </si>
  <si>
    <t>Trgovina z drugimi motornimi vozili</t>
  </si>
  <si>
    <t>45.190</t>
  </si>
  <si>
    <t>Vzdrževanje in popravila motornih vozil</t>
  </si>
  <si>
    <t>45.200</t>
  </si>
  <si>
    <t>Trgovina na debelo z rezervnimi deli in opremo za motorna vozila</t>
  </si>
  <si>
    <t>45.310</t>
  </si>
  <si>
    <t>Trgovina na drobno z rezervnimi deli in opremo za motorna vozila</t>
  </si>
  <si>
    <t>45.320</t>
  </si>
  <si>
    <t>Trgovina, vzdrževanje in popravila motornih koles, trgovina z njihovimi deli in opremo</t>
  </si>
  <si>
    <t>45.400</t>
  </si>
  <si>
    <t>Posredništvo pri prodaji kmetijskih surovin, živih živali, tekstilnih surovin, polizdelkov</t>
  </si>
  <si>
    <t>46.110</t>
  </si>
  <si>
    <t>Posredništvo pri prodaji goriv, rud, kovin, tehničnih kemikalij</t>
  </si>
  <si>
    <t>46.120</t>
  </si>
  <si>
    <t>Posredništvo pri prodaji lesa in gradbenega materiala</t>
  </si>
  <si>
    <t>46.130</t>
  </si>
  <si>
    <t>Posredništvo pri prodaji strojev, industrijske opreme, ladij, letal</t>
  </si>
  <si>
    <t>46.140</t>
  </si>
  <si>
    <t>Posredništvo pri prodaji pohištva, predmetov in naprav za gospodinjstvo in železnine</t>
  </si>
  <si>
    <t>46.150</t>
  </si>
  <si>
    <t>Posredništvo pri prodaji tekstila, oblačil, krzna, obutve, usnjenih izdelkov</t>
  </si>
  <si>
    <t>46.160</t>
  </si>
  <si>
    <t>Posredništvo pri prodaji živil, pijač, tobačnih izdelkov</t>
  </si>
  <si>
    <t>46.170</t>
  </si>
  <si>
    <t>Specializirano posredništvo pri prodaji drugih določenih izdelkov</t>
  </si>
  <si>
    <t>46.180</t>
  </si>
  <si>
    <t>Nespecializirano posredništvo pri prodaji raznovrstnih izdelkov</t>
  </si>
  <si>
    <t>46.190</t>
  </si>
  <si>
    <t>Trgovina na debelo z žiti, tobakom, semeni in krmo</t>
  </si>
  <si>
    <t>46.210</t>
  </si>
  <si>
    <t>Trgovina na debelo s cvetjem in rastlinami</t>
  </si>
  <si>
    <t>46.220</t>
  </si>
  <si>
    <t>Trgovina na debelo z živimi živalmi</t>
  </si>
  <si>
    <t>46.230</t>
  </si>
  <si>
    <t>Trgovina na debelo s kožami, usnjem</t>
  </si>
  <si>
    <t>46.240</t>
  </si>
  <si>
    <t>Trgovina na debelo s sadjem in zelenjavo</t>
  </si>
  <si>
    <t>46.310</t>
  </si>
  <si>
    <t>Trgovina na debelo z mesom in mesnimi izdelki</t>
  </si>
  <si>
    <t>46.320</t>
  </si>
  <si>
    <t>Trgovina na debelo z mlekom, mlečnimi izdelki, jajci, jedilnimi olji in maščobami</t>
  </si>
  <si>
    <t>46.330</t>
  </si>
  <si>
    <t>Trgovina na debelo s pijačami</t>
  </si>
  <si>
    <t>46.340</t>
  </si>
  <si>
    <t>Trgovina na debelo s tobačnimi izdelki</t>
  </si>
  <si>
    <t>46.350</t>
  </si>
  <si>
    <t>Trgovina na debelo s sladkorjem, čokolado, sladkornimi izdelki</t>
  </si>
  <si>
    <t>46.360</t>
  </si>
  <si>
    <t>Trgovina na debelo s kavo, čajem, kakavom, začimbami</t>
  </si>
  <si>
    <t>46.370</t>
  </si>
  <si>
    <t>Trgovina na debelo z drugimi živili, tudi z ribami, raki, mehkužci</t>
  </si>
  <si>
    <t>46.380</t>
  </si>
  <si>
    <t>Nespecializirana trgovina na debelo z živili, pijačami, tobačnimi izdelki</t>
  </si>
  <si>
    <t>46.390</t>
  </si>
  <si>
    <t>Trgovina na debelo s tekstilom</t>
  </si>
  <si>
    <t>46.410</t>
  </si>
  <si>
    <t>Trgovina na debelo z oblačili in obutvijo</t>
  </si>
  <si>
    <t>46.420</t>
  </si>
  <si>
    <t>Trgovina na debelo z električnimi gospodinjskimi napravami</t>
  </si>
  <si>
    <t>46.430</t>
  </si>
  <si>
    <t>Trgovina na debelo s porcelanom, steklenino, čistili</t>
  </si>
  <si>
    <t>46.440</t>
  </si>
  <si>
    <t>Trgovina na debelo s parfumi in kozmetiko</t>
  </si>
  <si>
    <t>46.450</t>
  </si>
  <si>
    <t>Trgovina na debelo s farmacevtskimi izdelki ter medicinskimi potrebščinami in materiali</t>
  </si>
  <si>
    <t>46.460</t>
  </si>
  <si>
    <t>Trgovina na debelo s pohištvom, preprogami in svetili</t>
  </si>
  <si>
    <t>46.470</t>
  </si>
  <si>
    <t>Trgovina na debelo z urami in nakitom</t>
  </si>
  <si>
    <t>46.480</t>
  </si>
  <si>
    <t>Trgovina na debelo z drugimi izdelki široke porabe</t>
  </si>
  <si>
    <t>46.490</t>
  </si>
  <si>
    <t>Trgovina na debelo z računalniškimi napravami</t>
  </si>
  <si>
    <t>46.510</t>
  </si>
  <si>
    <t>Trgovina na debelo z elektronskimi in telekomunikacijskimi napravami in deli</t>
  </si>
  <si>
    <t>46.520</t>
  </si>
  <si>
    <t>Trgovina na debelo s kmetijskimi stroji, priključki, opremo</t>
  </si>
  <si>
    <t>21.200</t>
  </si>
  <si>
    <t>Proizvodnja in obnavljanje gumijastih plaščev in zračnic za vozila</t>
  </si>
  <si>
    <t>22.110</t>
  </si>
  <si>
    <t>Proizvodnja drugih izdelkov iz gume</t>
  </si>
  <si>
    <t>22.190</t>
  </si>
  <si>
    <t>Proizvodnja plošč, folij, cevi in profilov iz plastičnih mas</t>
  </si>
  <si>
    <t>22.210</t>
  </si>
  <si>
    <t>Proizvodnja embalaže iz plastičnih mas</t>
  </si>
  <si>
    <t>22.220</t>
  </si>
  <si>
    <t>Proizvodnja izdelkov iz plastičnih mas za gradbeništvo</t>
  </si>
  <si>
    <t>22.230</t>
  </si>
  <si>
    <t>Proizvodnja drugih izdelkov iz plastičnih mas</t>
  </si>
  <si>
    <t>22.290</t>
  </si>
  <si>
    <t>Proizvodnja ravnega stekla</t>
  </si>
  <si>
    <t>23.110</t>
  </si>
  <si>
    <t>Oblikovanje in obdelava ravnega stekla</t>
  </si>
  <si>
    <t>23.120</t>
  </si>
  <si>
    <t>Proizvodnja votlega stekla</t>
  </si>
  <si>
    <t>23.130</t>
  </si>
  <si>
    <t>Proizvodnja steklenih vlaken</t>
  </si>
  <si>
    <t>23.140</t>
  </si>
  <si>
    <t>Proizvodnja in oblikovanje drugih vrst stekla ter tehničnih steklenih izdelkov</t>
  </si>
  <si>
    <t>23.190</t>
  </si>
  <si>
    <t>Proizvodnja ognjevzdržne keramike</t>
  </si>
  <si>
    <t>23.200</t>
  </si>
  <si>
    <t>Proizvodnja keramičnih ploščic in oblog</t>
  </si>
  <si>
    <t>23.310</t>
  </si>
  <si>
    <t>Proizvodnja strešnikov, opeke in drugih gradbenih izdelkov iz žgane gline</t>
  </si>
  <si>
    <t>23.320</t>
  </si>
  <si>
    <t>Proizvodnja gospodinjske in okrasne keramike</t>
  </si>
  <si>
    <t>23.410</t>
  </si>
  <si>
    <t>Proizvodnja sanitarne keramike</t>
  </si>
  <si>
    <t>23.420</t>
  </si>
  <si>
    <t>Proizvodnja izolatorjev in izolacijskih elementov iz keramike</t>
  </si>
  <si>
    <t>23.430</t>
  </si>
  <si>
    <t>Proizvodnja druge tehnične keramike</t>
  </si>
  <si>
    <t>23.440</t>
  </si>
  <si>
    <t>Proizvodnja drugih keramičnih izdelkov</t>
  </si>
  <si>
    <t>23.490</t>
  </si>
  <si>
    <t>Proizvodnja cementa</t>
  </si>
  <si>
    <t>23.510</t>
  </si>
  <si>
    <t>Proizvodnja apna in mavca</t>
  </si>
  <si>
    <t>23.520</t>
  </si>
  <si>
    <t>Proizvodnja betonskih izdelkov za gradbeništvo</t>
  </si>
  <si>
    <t>23.610</t>
  </si>
  <si>
    <t>Proizvodnja izdelkov iz mavca za gradbeništvo</t>
  </si>
  <si>
    <t>23.620</t>
  </si>
  <si>
    <t>Proizvodnja sveže betonske mešanice</t>
  </si>
  <si>
    <t>23.630</t>
  </si>
  <si>
    <t>Proizvodnja malte</t>
  </si>
  <si>
    <t>23.640</t>
  </si>
  <si>
    <t>Proizvodnja izdelkov iz vlaknatega cementa</t>
  </si>
  <si>
    <t>23.650</t>
  </si>
  <si>
    <t>Proizvodnja drugih izdelkov iz betona, cementa, mavca</t>
  </si>
  <si>
    <t>23.690</t>
  </si>
  <si>
    <t>Obdelava naravnega kamna</t>
  </si>
  <si>
    <t>23.700</t>
  </si>
  <si>
    <t>Proizvodnja brusilnih sredstev</t>
  </si>
  <si>
    <t>23.910</t>
  </si>
  <si>
    <t>Proizvodnja drugih nekovinskih mineralnih izdelkov</t>
  </si>
  <si>
    <t>23.990</t>
  </si>
  <si>
    <t>Proizvodnja surovega železa, jekla, ferozlitin</t>
  </si>
  <si>
    <t>24.100</t>
  </si>
  <si>
    <t>Proizvodnja jeklenih cevi, votlih profilov in fitingov</t>
  </si>
  <si>
    <t>24.200</t>
  </si>
  <si>
    <t>Hladno vlečenje profilov</t>
  </si>
  <si>
    <t>24.310</t>
  </si>
  <si>
    <t>Hladno valjanje traku</t>
  </si>
  <si>
    <t>24.320</t>
  </si>
  <si>
    <t>Hladno oblikovanje profilov in pregibanje</t>
  </si>
  <si>
    <t>24.330</t>
  </si>
  <si>
    <t>Hladno vlečenje žice</t>
  </si>
  <si>
    <t>24.340</t>
  </si>
  <si>
    <t>Proizvodnja plemenitih kovin</t>
  </si>
  <si>
    <t>24.410</t>
  </si>
  <si>
    <t>Proizvodnja aluminija</t>
  </si>
  <si>
    <t>24.420</t>
  </si>
  <si>
    <t>Proizvodnja svinca, cinka in kositra</t>
  </si>
  <si>
    <t>24.430</t>
  </si>
  <si>
    <t>Proizvodnja bakra</t>
  </si>
  <si>
    <t>24.440</t>
  </si>
  <si>
    <t>Proizvodnja drugih neželeznih kovin</t>
  </si>
  <si>
    <t>24.450</t>
  </si>
  <si>
    <t>Proizvodnja jedrskega goriva</t>
  </si>
  <si>
    <t>24.460</t>
  </si>
  <si>
    <t>Litje železa</t>
  </si>
  <si>
    <t>24.510</t>
  </si>
  <si>
    <t>Litje jekla</t>
  </si>
  <si>
    <t>24.520</t>
  </si>
  <si>
    <t>Litje lahkih kovin</t>
  </si>
  <si>
    <t>24.530</t>
  </si>
  <si>
    <t>Litje drugih neželeznih kovin</t>
  </si>
  <si>
    <t>24.540</t>
  </si>
  <si>
    <t>Proizvodnja kovinskih konstrukcij in njihovih delov</t>
  </si>
  <si>
    <t>25.110</t>
  </si>
  <si>
    <t>Proizvodnja kovinskega stavbnega pohištva</t>
  </si>
  <si>
    <t>25.120</t>
  </si>
  <si>
    <t>Proizvodnja radiatorjev in kotlov za centralno ogrevanje</t>
  </si>
  <si>
    <t>25.210</t>
  </si>
  <si>
    <t>Proizvodnja drugih kovinskih rezervoarjev in cistern</t>
  </si>
  <si>
    <t>25.290</t>
  </si>
  <si>
    <t>Proizvodnja parnih kotlov, razen kotlov za centralno ogrevanje</t>
  </si>
  <si>
    <t>25.300</t>
  </si>
  <si>
    <t>Proizvodnja orožja in streliva</t>
  </si>
  <si>
    <t>25.400</t>
  </si>
  <si>
    <t>Kovanje, stiskanje, vtiskovanje in valjanje kovin, prašna metalurgija</t>
  </si>
  <si>
    <t>25.500</t>
  </si>
  <si>
    <t>25.611</t>
  </si>
  <si>
    <t>Prekrivanje kovin s kovino</t>
  </si>
  <si>
    <t>25.619</t>
  </si>
  <si>
    <t>Druga površinska in toplotna obdelava kovin</t>
  </si>
  <si>
    <t>Mehanska obdelava kovin</t>
  </si>
  <si>
    <t>25.620</t>
  </si>
  <si>
    <t>Proizvodnja rezil in jedilnega pribora</t>
  </si>
  <si>
    <t>25.710</t>
  </si>
  <si>
    <t>Proizvodnja ključavnic, okovja</t>
  </si>
  <si>
    <t>25.720</t>
  </si>
  <si>
    <t>25.731</t>
  </si>
  <si>
    <t>Proizvodnja ročnega orodja</t>
  </si>
  <si>
    <t>25.732</t>
  </si>
  <si>
    <t>Proizvodnja orodja za stroje</t>
  </si>
  <si>
    <t>Proizvodnja jeklenih bobnov, sodov in podobnih posod</t>
  </si>
  <si>
    <t>25.910</t>
  </si>
  <si>
    <t>Proizvodnja lahke kovinske embalaže</t>
  </si>
  <si>
    <t>25.920</t>
  </si>
  <si>
    <t>Proizvodnja izdelkov iz žice, verig in vzmeti</t>
  </si>
  <si>
    <t>25.930</t>
  </si>
  <si>
    <t>Proizvodnja vijačnega materiala, vezi</t>
  </si>
  <si>
    <t>25.940</t>
  </si>
  <si>
    <t>Proizvodnja drugje nerazvrščenih kovinskih izdelkov</t>
  </si>
  <si>
    <t>25.990</t>
  </si>
  <si>
    <t>Proizvodnja elektronskih komponent</t>
  </si>
  <si>
    <t>26.110</t>
  </si>
  <si>
    <t>Proizvodnja elektronskih plošč</t>
  </si>
  <si>
    <t>26.120</t>
  </si>
  <si>
    <t>Proizvodnja računalnikov in perifernih naprav</t>
  </si>
  <si>
    <t>26.200</t>
  </si>
  <si>
    <t>Proizvodnja komunikacijskih naprav</t>
  </si>
  <si>
    <t>26.300</t>
  </si>
  <si>
    <t>Proizvodnja elektronskih naprav za široko rabo</t>
  </si>
  <si>
    <t>26.400</t>
  </si>
  <si>
    <t>Proizvodnja merilnih, preizkuševalnih in navigacijskih instrumentov in naprav</t>
  </si>
  <si>
    <t>26.510</t>
  </si>
  <si>
    <t>Proizvodnja ur</t>
  </si>
  <si>
    <t>26.520</t>
  </si>
  <si>
    <t>Proizvodnja sevalnih, elektromedicinskih in elektroterapevtskih naprav</t>
  </si>
  <si>
    <t>26.600</t>
  </si>
  <si>
    <t>Proizvodnja optičnih instrumentov in fotografske opreme</t>
  </si>
  <si>
    <t>26.700</t>
  </si>
  <si>
    <t>Proizvodnja magnetnih in optičnih nosilcev zapisa</t>
  </si>
  <si>
    <t>26.800</t>
  </si>
  <si>
    <t>Proizvodnja elektromotorjev, generatorjev in transformatorjev</t>
  </si>
  <si>
    <t>27.110</t>
  </si>
  <si>
    <t>Proizvodnja naprav za distribucijo in krmiljenje elektrike</t>
  </si>
  <si>
    <t>27.120</t>
  </si>
  <si>
    <t>Proizvodnja baterij in akumulatorjev</t>
  </si>
  <si>
    <t>27.200</t>
  </si>
  <si>
    <t>Proizvodnja kablov iz optičnih vlaken</t>
  </si>
  <si>
    <t>27.310</t>
  </si>
  <si>
    <t>Proizvodnja drugih električnih kablov in žic</t>
  </si>
  <si>
    <t>27.320</t>
  </si>
  <si>
    <t>Proizvodnja vtičnic, stikal in drugih naprav za ožičenje</t>
  </si>
  <si>
    <t>27.330</t>
  </si>
  <si>
    <t>Proizvodnja naprav in opreme za razsvetljavo</t>
  </si>
  <si>
    <t>27.400</t>
  </si>
  <si>
    <t>Proizvodnja električnih gospodinjskih naprav</t>
  </si>
  <si>
    <t>27.510</t>
  </si>
  <si>
    <t>Proizvodnja neelektričnih gospodinjskih naprav</t>
  </si>
  <si>
    <t>27.520</t>
  </si>
  <si>
    <t>Proizvodnja drugih električnih naprav</t>
  </si>
  <si>
    <t>27.900</t>
  </si>
  <si>
    <t>Proizvodnja motorjev in turbin, razen za letala in motorna vozila</t>
  </si>
  <si>
    <t>28.110</t>
  </si>
  <si>
    <t>Proizvodnja naprav za fluidno tehniko</t>
  </si>
  <si>
    <t>28.120</t>
  </si>
  <si>
    <t>Proizvodnja črpalk in kompresorjev</t>
  </si>
  <si>
    <t>28.130</t>
  </si>
  <si>
    <t>Proizvodnja pip in ventilov</t>
  </si>
  <si>
    <t>28.140</t>
  </si>
  <si>
    <t>Proizvodnja ležajev, zobnikov in elementov za mehanski prenos energije</t>
  </si>
  <si>
    <t>28.150</t>
  </si>
  <si>
    <t>Proizvodnja peči in gorilnikov</t>
  </si>
  <si>
    <t>28.210</t>
  </si>
  <si>
    <t>Proizvodnja dvigalnih in transportnih naprav</t>
  </si>
  <si>
    <t>28.220</t>
  </si>
  <si>
    <t>Proizvodnja pisarniških strojev in naprav (razen računalnikov in perifernih naprav)</t>
  </si>
  <si>
    <t>28.230</t>
  </si>
  <si>
    <t>Proizvodnja ročnih strojev in naprav</t>
  </si>
  <si>
    <t>28.240</t>
  </si>
  <si>
    <t>Proizvodnja hladilnih in prezračevalnih naprav, razen za gospodinjstva</t>
  </si>
  <si>
    <t>28.250</t>
  </si>
  <si>
    <t>Proizvodnja drugih strojev in naprav za splošne namene</t>
  </si>
  <si>
    <t>28.290</t>
  </si>
  <si>
    <t>Proizvodnja kmetijskih in gozdarskih strojev</t>
  </si>
  <si>
    <t>28.300</t>
  </si>
  <si>
    <t>Proizvodnja strojev za oblikovanje in obdelavo kovin</t>
  </si>
  <si>
    <t>28.410</t>
  </si>
  <si>
    <t>Proizvodnja drugih obdelovalnih strojev</t>
  </si>
  <si>
    <t>28.490</t>
  </si>
  <si>
    <t>Proizvodnja metalurških strojev</t>
  </si>
  <si>
    <t>28.910</t>
  </si>
  <si>
    <t>Proizvodnja rudarskih in gradbenih strojev</t>
  </si>
  <si>
    <t>28.920</t>
  </si>
  <si>
    <t>Proizvodnja strojev za živilsko in tobačno industrijo</t>
  </si>
  <si>
    <t>28.930</t>
  </si>
  <si>
    <t>Proizvodnja strojev za tekstilno, oblačilno in usnjarsko industrijo</t>
  </si>
  <si>
    <t>28.940</t>
  </si>
  <si>
    <t>Proizvodnja strojev za industrijo papirja in kartona</t>
  </si>
  <si>
    <t>28.950</t>
  </si>
  <si>
    <t>Proizvodnja strojev za plastiko in gumo</t>
  </si>
  <si>
    <t>28.960</t>
  </si>
  <si>
    <t>Proizvodnja strojev za druge posebne namene</t>
  </si>
  <si>
    <t>28.990</t>
  </si>
  <si>
    <t>Proizvodnja motornih vozil</t>
  </si>
  <si>
    <t>29.100</t>
  </si>
  <si>
    <t>Proizvodnja karoserij za vozila, proizvodnja prikolic, polprikolic</t>
  </si>
  <si>
    <t>29.200</t>
  </si>
  <si>
    <t>Proizvodnja električne in elektronske opreme za motorna vozila</t>
  </si>
  <si>
    <t>29.310</t>
  </si>
  <si>
    <t>Proizvodnja drugih delov in opreme za motorna vozila</t>
  </si>
  <si>
    <t>29.320</t>
  </si>
  <si>
    <t>Gradnja ladij in plavajočih konstrukcij</t>
  </si>
  <si>
    <t>30.110</t>
  </si>
  <si>
    <t>Proizvodnja čolnov za razvedrilo in šport</t>
  </si>
  <si>
    <t>30.120</t>
  </si>
  <si>
    <t>Proizvodnja železniških in drugih tirnih vozil</t>
  </si>
  <si>
    <t>30.200</t>
  </si>
  <si>
    <t>Proizvodnja zračnih in vesoljskih plovil</t>
  </si>
  <si>
    <t>30.300</t>
  </si>
  <si>
    <t>Proizvodnja bojnih vozil</t>
  </si>
  <si>
    <t>30.400</t>
  </si>
  <si>
    <t>Proizvodnja motornih koles</t>
  </si>
  <si>
    <t>30.910</t>
  </si>
  <si>
    <t>Proizvodnja koles in invalidskih vozičkov</t>
  </si>
  <si>
    <t>30.920</t>
  </si>
  <si>
    <t>Proizvodnja vprežnih in drugih vozil</t>
  </si>
  <si>
    <t>30.990</t>
  </si>
  <si>
    <t>Proizvodnja pohištva za poslovne in prodajne prostore</t>
  </si>
  <si>
    <t>31.010</t>
  </si>
  <si>
    <t>Proizvodnja kuhinjskega pohištva</t>
  </si>
  <si>
    <t>31.020</t>
  </si>
  <si>
    <t>Proizvodnja žimnic</t>
  </si>
  <si>
    <t>31.030</t>
  </si>
  <si>
    <t>Proizvodnja drugega pohištva</t>
  </si>
  <si>
    <t>31.090</t>
  </si>
  <si>
    <t>Kovanje kovancev</t>
  </si>
  <si>
    <t>32.110</t>
  </si>
  <si>
    <t>Proizvodnja nakita in podobnih izdelkov</t>
  </si>
  <si>
    <t>32.120</t>
  </si>
  <si>
    <t>Proizvodnja bižuterije</t>
  </si>
  <si>
    <t>32.130</t>
  </si>
  <si>
    <t>Proizvodnja glasbil</t>
  </si>
  <si>
    <t>32.200</t>
  </si>
  <si>
    <t>Proizvodnja športne opreme</t>
  </si>
  <si>
    <t>32.300</t>
  </si>
  <si>
    <t>Proizvodnja igrač in rekvizitov za igre in zabavo</t>
  </si>
  <si>
    <t>32.400</t>
  </si>
  <si>
    <t>Proizvodnja medicinskih instrumentov, naprav in pripomočkov</t>
  </si>
  <si>
    <t>32.500</t>
  </si>
  <si>
    <t>Proizvodnja metel in krtač</t>
  </si>
  <si>
    <t>32.910</t>
  </si>
  <si>
    <t>Drugje nerazvrščene predelovalne dejavnosti</t>
  </si>
  <si>
    <t>32.990</t>
  </si>
  <si>
    <t>Popravila kovinskih izdelkov</t>
  </si>
  <si>
    <t>33.110</t>
  </si>
  <si>
    <t>Popravila strojev in naprav</t>
  </si>
  <si>
    <t>33.120</t>
  </si>
  <si>
    <t>Popravila elektronskih in optičnih naprav</t>
  </si>
  <si>
    <t>33.130</t>
  </si>
  <si>
    <t>Popravila električnih naprav</t>
  </si>
  <si>
    <t>33.140</t>
  </si>
  <si>
    <t>Popravila in vzdrževanje ladij in čolnov</t>
  </si>
  <si>
    <t>33.150</t>
  </si>
  <si>
    <t>Popravila in vzdrževanje zračnih in vesoljskih plovil</t>
  </si>
  <si>
    <t>33.160</t>
  </si>
  <si>
    <t>Popravila in vzdrževanje drugih prevoznih sredstev</t>
  </si>
  <si>
    <t>33.170</t>
  </si>
  <si>
    <t>Popravila drugih naprav</t>
  </si>
  <si>
    <t>33.190</t>
  </si>
  <si>
    <t>Montaža industrijskih strojev in naprav</t>
  </si>
  <si>
    <t>33.200</t>
  </si>
  <si>
    <t>35.111</t>
  </si>
  <si>
    <t>35.112</t>
  </si>
  <si>
    <t>35.119</t>
  </si>
  <si>
    <t>Druga proizvodnja električne energije</t>
  </si>
  <si>
    <t>Prenos električne energije</t>
  </si>
  <si>
    <t>35.120</t>
  </si>
  <si>
    <t>Distribucija električne energije</t>
  </si>
  <si>
    <t>35.130</t>
  </si>
  <si>
    <t>Trgovanje z električno energijo</t>
  </si>
  <si>
    <t>35.140</t>
  </si>
  <si>
    <t>Proizvodnja plina</t>
  </si>
  <si>
    <t>35.210</t>
  </si>
  <si>
    <t>Distribucija plinastih goriv po plinovodni mreži</t>
  </si>
  <si>
    <t>35.220</t>
  </si>
  <si>
    <t>Trgovanje s plinastimi gorivi po plinovodni mreži</t>
  </si>
  <si>
    <t>35.230</t>
  </si>
  <si>
    <t>Oskrba s paro in vročo vodo</t>
  </si>
  <si>
    <t>35.300</t>
  </si>
  <si>
    <t>Zbiranje, prečiščevanje in distribucija vode</t>
  </si>
  <si>
    <t>36.000</t>
  </si>
  <si>
    <t>Ravnanje z odplakami</t>
  </si>
  <si>
    <t>37.000</t>
  </si>
  <si>
    <t>Zbiranje in odvoz nenevarnih odpadkov</t>
  </si>
  <si>
    <t>38.110</t>
  </si>
  <si>
    <t>Zbiranje in odvoz nevarnih odpadkov</t>
  </si>
  <si>
    <t>38.120</t>
  </si>
  <si>
    <t>Ravnanje z nenevarnimi odpadki</t>
  </si>
  <si>
    <t>38.210</t>
  </si>
  <si>
    <t>Ravnanje z nevarnimi odpadki</t>
  </si>
  <si>
    <t>38.220</t>
  </si>
  <si>
    <t>Demontaža odpadnih naprav</t>
  </si>
  <si>
    <t>38.310</t>
  </si>
  <si>
    <t>Pridobivanje sekundarnih surovin iz ostankov in odpadkov</t>
  </si>
  <si>
    <t>38.320</t>
  </si>
  <si>
    <t>Saniranje okolja in drugo ravnanje z odpadki</t>
  </si>
  <si>
    <t>39.000</t>
  </si>
  <si>
    <t>Organizacija izvedbe stavbnih projektov</t>
  </si>
  <si>
    <t>41.100</t>
  </si>
  <si>
    <t>Gradnja stanovanjskih in nestanovanjskih stavb</t>
  </si>
  <si>
    <t>41.200</t>
  </si>
  <si>
    <t>Gradnja cest</t>
  </si>
  <si>
    <t>42.110</t>
  </si>
  <si>
    <t>Gradnja železnic in podzemnih železnic</t>
  </si>
  <si>
    <t>42.120</t>
  </si>
  <si>
    <t>Gradnja mostov in predorov</t>
  </si>
  <si>
    <t>42.130</t>
  </si>
  <si>
    <t>Gradnja objektov oskrbne infrastrukture za tekočine in pline</t>
  </si>
  <si>
    <t>42.210</t>
  </si>
  <si>
    <t>Dejavnost oglaševalskih agencij</t>
  </si>
  <si>
    <t>73.110</t>
  </si>
  <si>
    <t>Posredovanje oglaševalskega prostora</t>
  </si>
  <si>
    <t>73.120</t>
  </si>
  <si>
    <t>Raziskovanje trga in javnega mnenja</t>
  </si>
  <si>
    <t>73.200</t>
  </si>
  <si>
    <t>Oblikovanje, aranžerstvo, dekoraterstvo</t>
  </si>
  <si>
    <t>74.100</t>
  </si>
  <si>
    <t>Fotografska dejavnost</t>
  </si>
  <si>
    <t>74.200</t>
  </si>
  <si>
    <t>Prevajanje in tolmačenje</t>
  </si>
  <si>
    <t>74.300</t>
  </si>
  <si>
    <t>Drugje nerazvrščene strokovne in tehnične dejavnosti</t>
  </si>
  <si>
    <t>74.900</t>
  </si>
  <si>
    <t>Veterinarstvo</t>
  </si>
  <si>
    <t>75.000</t>
  </si>
  <si>
    <t>Dajanje lahkih motornih vozil v najem in zakup</t>
  </si>
  <si>
    <t>77.110</t>
  </si>
  <si>
    <t>Dajanje tovornjakov v najem in zakup</t>
  </si>
  <si>
    <t>77.120</t>
  </si>
  <si>
    <t>Dajanje športne opreme v najem in zakup</t>
  </si>
  <si>
    <t>77.210</t>
  </si>
  <si>
    <t>Dajanje videokaset in plošč v najem</t>
  </si>
  <si>
    <t>77.220</t>
  </si>
  <si>
    <t>Dajanje drugih izdelkov za široko rabo v najem in zakup</t>
  </si>
  <si>
    <t>77.290</t>
  </si>
  <si>
    <t>Dajanje kmetijskih strojev in opreme v najem in zakup</t>
  </si>
  <si>
    <t>77.310</t>
  </si>
  <si>
    <t>Dajanje gradbenih strojev in opreme v najem in zakup</t>
  </si>
  <si>
    <t>77.320</t>
  </si>
  <si>
    <t>Dajanje pisarniške opreme in računalniških naprav v najem in zakup</t>
  </si>
  <si>
    <t>77.330</t>
  </si>
  <si>
    <t>Dajanje vodnih plovil v najem in zakup</t>
  </si>
  <si>
    <t>77.340</t>
  </si>
  <si>
    <t>Dajanje zračnih plovil v najem in zakup</t>
  </si>
  <si>
    <t>77.350</t>
  </si>
  <si>
    <t>Dajanje drugih strojev, naprav in opredmetenih sredstev v najem in zakup</t>
  </si>
  <si>
    <t>77.390</t>
  </si>
  <si>
    <t>Dajanje pravic uporabe intelektualne lastnine v zakup, razen avtorsko zaščitenih del</t>
  </si>
  <si>
    <t>77.400</t>
  </si>
  <si>
    <t>Dejavnost pri iskanju zaposlitve</t>
  </si>
  <si>
    <t>78.100</t>
  </si>
  <si>
    <t>Posredovanje začasne delovne sile</t>
  </si>
  <si>
    <t>78.200</t>
  </si>
  <si>
    <t>Druga oskrba s človeškimi viri</t>
  </si>
  <si>
    <t>78.300</t>
  </si>
  <si>
    <t>Dejavnost potovalnih agencij</t>
  </si>
  <si>
    <t>79.110</t>
  </si>
  <si>
    <t>Dejavnost organizatorjev potovanj</t>
  </si>
  <si>
    <t>79.120</t>
  </si>
  <si>
    <t>46.610</t>
  </si>
  <si>
    <t>Trgovina na debelo z obdelovalnimi stroji</t>
  </si>
  <si>
    <t>46.620</t>
  </si>
  <si>
    <t>Trgovina na debelo z rudarskimi in gradbenimi stroji</t>
  </si>
  <si>
    <t>46.630</t>
  </si>
  <si>
    <t>Trgovina na debelo s stroji za tekstilno industrijo</t>
  </si>
  <si>
    <t>46.640</t>
  </si>
  <si>
    <t>Trgovina na debelo s pisarniškim pohištvom</t>
  </si>
  <si>
    <t>46.650</t>
  </si>
  <si>
    <t>Trgovina na debelo s pisarniškimi stroji in opremo</t>
  </si>
  <si>
    <t>46.660</t>
  </si>
  <si>
    <t>Trgovina na debelo z drugimi napravami in opremo</t>
  </si>
  <si>
    <t>46.690</t>
  </si>
  <si>
    <t>Trgovina na debelo s trdimi, tekočimi in plinastimi gorivi</t>
  </si>
  <si>
    <t>46.710</t>
  </si>
  <si>
    <t>Trgovina na debelo s kovinami in rudami</t>
  </si>
  <si>
    <t>46.720</t>
  </si>
  <si>
    <t>Trgovina na debelo z lesom, gradbenim materialom in sanitarno opremo</t>
  </si>
  <si>
    <t>46.730</t>
  </si>
  <si>
    <t>Trgovina na debelo s kovinskimi proizvodi, inštalacijskim materialom, napravami za ogrevanje</t>
  </si>
  <si>
    <t>46.740</t>
  </si>
  <si>
    <t>Trgovina na debelo s kemičnimi izdelki</t>
  </si>
  <si>
    <t>46.750</t>
  </si>
  <si>
    <t>Trgovina na debelo z drugimi polizdelki</t>
  </si>
  <si>
    <t>46.760</t>
  </si>
  <si>
    <t>Trgovina na debelo z ostanki in odpadki</t>
  </si>
  <si>
    <t>46.770</t>
  </si>
  <si>
    <t>Nespecializirana trgovina na debelo</t>
  </si>
  <si>
    <t>46.900</t>
  </si>
  <si>
    <t>Trgovina na drobno v nespecializiranih prodajalnah, pretežno z živili</t>
  </si>
  <si>
    <t>47.110</t>
  </si>
  <si>
    <t>Druga trgovina na drobno v nespecializiranih prodajalnah</t>
  </si>
  <si>
    <t>47.190</t>
  </si>
  <si>
    <t>Trgovina na drobno v specializiranih prodajalnah s sadjem in zelenjavo</t>
  </si>
  <si>
    <t>47.210</t>
  </si>
  <si>
    <t>Trgovina na drobno v specializiranih prodajalnah z mesom in mesnimi izdelki</t>
  </si>
  <si>
    <t>47.220</t>
  </si>
  <si>
    <t>Trgovina na drobno v specializiranih prodajalnah z ribami, raki, mehkužci</t>
  </si>
  <si>
    <t>47.230</t>
  </si>
  <si>
    <t>Trgovina na drobno v specializiranih prodajalnah s kruhom, pecivom, testeninami, sladkornimi izdelki</t>
  </si>
  <si>
    <t>47.240</t>
  </si>
  <si>
    <t>Trgovina na drobno v specializiranih prodajalnah s pijačami</t>
  </si>
  <si>
    <t>47.250</t>
  </si>
  <si>
    <t>Trgovina na drobno v specializiranih prodajalnah s tobačnimi izdelki</t>
  </si>
  <si>
    <t>47.260</t>
  </si>
  <si>
    <t>Druga trgovina na drobno v specializiranih prodajalnah z živili</t>
  </si>
  <si>
    <t>47.290</t>
  </si>
  <si>
    <t>47.301</t>
  </si>
  <si>
    <t>Trgovina na drobno z lastnimi motornimi gorivi</t>
  </si>
  <si>
    <t>47.302</t>
  </si>
  <si>
    <t>Posredništvo pri prodaji motornih goriv na drobno</t>
  </si>
  <si>
    <t>Trgovina na drobno v specializiranih prodajalnah z računalniškimi napravami in programi</t>
  </si>
  <si>
    <t>47.410</t>
  </si>
  <si>
    <t>Trgovina na drobno v specializiranih prodajalnah s telekomunikacijskimi napravami</t>
  </si>
  <si>
    <t>47.420</t>
  </si>
  <si>
    <t>Trgovina na drobno v specializiranih prodajalnah z avdio in video napravami</t>
  </si>
  <si>
    <t>47.430</t>
  </si>
  <si>
    <t>Trgovina na drobno v specializiranih prodajalnah s tekstilom</t>
  </si>
  <si>
    <t>47.510</t>
  </si>
  <si>
    <t>Trgovina na drobno v specializiranih prodajalnah z gradbenim materialom, kovinskimi izdelki, barvami in steklom</t>
  </si>
  <si>
    <t>47.520</t>
  </si>
  <si>
    <t>Trgovina na drobno v specializiranih prodajalnah s preprogami, talnimi in stenskimi oblogami</t>
  </si>
  <si>
    <t>47.530</t>
  </si>
  <si>
    <t>Trgovina na drobno v specializiranih prodajalnah z električnimi gospodinjskimi napravami</t>
  </si>
  <si>
    <t>47.540</t>
  </si>
  <si>
    <t>Trgovina na drobno v specializiranih prodajalnah s pohištvom, svetili in drugje nerazvrščenimi predmeti za gospodinjstvo</t>
  </si>
  <si>
    <t>47.590</t>
  </si>
  <si>
    <t>Trgovina na drobno v specializiranih prodajalnah s knjigami</t>
  </si>
  <si>
    <t>47.610</t>
  </si>
  <si>
    <t>47.621</t>
  </si>
  <si>
    <t>Trgovina na drobno v specializiranih prodajalnah s časopisi in revijami</t>
  </si>
  <si>
    <t>47.622</t>
  </si>
  <si>
    <t>Trgovina na drobno v specializiranih prodajalnah s papirjem in pisalnimi potrebščinami</t>
  </si>
  <si>
    <t>Trgovina na drobno v specializiranih prodajalnah z glasbenimi in video zapisi</t>
  </si>
  <si>
    <t>47.630</t>
  </si>
  <si>
    <t>Trgovina na drobno v specializiranih prodajalnah s športno opremo</t>
  </si>
  <si>
    <t>47.640</t>
  </si>
  <si>
    <t>Trgovina na drobno v specializiranih prodajalnah z igračami in rekviziti za igre in zabavo</t>
  </si>
  <si>
    <t>47.650</t>
  </si>
  <si>
    <t>Trgovina na drobno v specializiranih prodajalnah z oblačili</t>
  </si>
  <si>
    <t>47.710</t>
  </si>
  <si>
    <t>Trgovina na drobno v specializiranih prodajalnah z obutvijo in usnjenimi izdelki</t>
  </si>
  <si>
    <t>47.720</t>
  </si>
  <si>
    <t>Trgovina na drobno v specializiranih prodajalnah s farmacevtskimi izdelki</t>
  </si>
  <si>
    <t>47.730</t>
  </si>
  <si>
    <t>Trgovina na drobno v specializiranih prodajalnah z medicinskimi in ortopedskimi pripomočki</t>
  </si>
  <si>
    <t>47.740</t>
  </si>
  <si>
    <t>Trgovina na drobno v specializiranih prodajalnah s kozmetičnimi in toaletnimi izdelki</t>
  </si>
  <si>
    <t>47.750</t>
  </si>
  <si>
    <t>47.761</t>
  </si>
  <si>
    <t>Trgovina na drobno v cvetličarnah</t>
  </si>
  <si>
    <t>47.762</t>
  </si>
  <si>
    <t>Trgovina na drobno v specializiranih prodajalnah z vrtnarsko opremo in hišnimi živalmi</t>
  </si>
  <si>
    <t>Trgovina na drobno v specializiranih prodajalnah z urami in nakitom</t>
  </si>
  <si>
    <t>47.770</t>
  </si>
  <si>
    <t>47.781</t>
  </si>
  <si>
    <t>Trgovina na drobno v specializiranih prodajalnah z očali</t>
  </si>
  <si>
    <t>47.782</t>
  </si>
  <si>
    <t>Trgovina na drobno v specializiranih prodajalnah z umetniškimi izdelki</t>
  </si>
  <si>
    <t>47.789</t>
  </si>
  <si>
    <t>Druga trgovina na drobno v drugih specializiranih prodajalnah</t>
  </si>
  <si>
    <t>Trgovina na drobno v prodajalnah z rabljenim blagom</t>
  </si>
  <si>
    <t>47.790</t>
  </si>
  <si>
    <t>Trgovina na drobno na stojnicah in tržnicah z živili, pijačami in tobačnimi izdelki</t>
  </si>
  <si>
    <t>47.810</t>
  </si>
  <si>
    <t>Trgovina na drobno na stojnicah in tržnicah s tekstilijami in obutvijo</t>
  </si>
  <si>
    <t>47.820</t>
  </si>
  <si>
    <t>Trgovina na drobno na stojnicah in tržnicah z drugim blagom</t>
  </si>
  <si>
    <t>47.890</t>
  </si>
  <si>
    <t>Trgovina na drobno po pošti ali po internetu</t>
  </si>
  <si>
    <t>47.910</t>
  </si>
  <si>
    <t>Druga trgovina na drobno zunaj prodajaln, stojnic in tržnic</t>
  </si>
  <si>
    <t>47.990</t>
  </si>
  <si>
    <t>Železniški potniški promet</t>
  </si>
  <si>
    <t>49.100</t>
  </si>
  <si>
    <t>Železniški tovorni promet</t>
  </si>
  <si>
    <t>49.200</t>
  </si>
  <si>
    <t>Mestni in primestni kopenski potniški promet</t>
  </si>
  <si>
    <t>49.310</t>
  </si>
  <si>
    <t>Obratovanje taksijev</t>
  </si>
  <si>
    <t>49.320</t>
  </si>
  <si>
    <t>49.391</t>
  </si>
  <si>
    <t>Medkrajevni in drug cestni potniški promet</t>
  </si>
  <si>
    <t>49.392</t>
  </si>
  <si>
    <t>Obratovanje žičnic</t>
  </si>
  <si>
    <t>Cestni tovorni promet</t>
  </si>
  <si>
    <t>49.410</t>
  </si>
  <si>
    <t>Selitvena dejavnost</t>
  </si>
  <si>
    <t>49.420</t>
  </si>
  <si>
    <t>Cevovodni transport</t>
  </si>
  <si>
    <t>49.500</t>
  </si>
  <si>
    <t>Pomorski potniški promet</t>
  </si>
  <si>
    <t>50.100</t>
  </si>
  <si>
    <t>Pomorski tovorni promet</t>
  </si>
  <si>
    <t>50.200</t>
  </si>
  <si>
    <t>Potniški promet po celinskih vodah</t>
  </si>
  <si>
    <t>50.300</t>
  </si>
  <si>
    <t>Tovorni promet po celinskih vodah</t>
  </si>
  <si>
    <t>50.400</t>
  </si>
  <si>
    <t>Potniški zračni promet</t>
  </si>
  <si>
    <t>51.100</t>
  </si>
  <si>
    <t>Tovorni zračni promet</t>
  </si>
  <si>
    <t>51.210</t>
  </si>
  <si>
    <t>Vesoljski promet</t>
  </si>
  <si>
    <t>51.220</t>
  </si>
  <si>
    <t>Skladiščenje</t>
  </si>
  <si>
    <t>52.100</t>
  </si>
  <si>
    <t>Spremljajoče storitvene dejavnosti v kopenskem prometu</t>
  </si>
  <si>
    <t>52.210</t>
  </si>
  <si>
    <t>Spremljajoče storitvene dejavnosti v vodnem prometu</t>
  </si>
  <si>
    <t>52.220</t>
  </si>
  <si>
    <t>Spremljajoče storitvene dejavnosti v zračnem prometu</t>
  </si>
  <si>
    <t>52.230</t>
  </si>
  <si>
    <t>Pretovarjanje</t>
  </si>
  <si>
    <t>52.240</t>
  </si>
  <si>
    <t>Špedicija in druge spremljajoče prometne dejavnosti</t>
  </si>
  <si>
    <t>52.290</t>
  </si>
  <si>
    <t>Izvajanje univerzalne poštne storitve</t>
  </si>
  <si>
    <t>53.100</t>
  </si>
  <si>
    <t>Druga poštna in kurirska dejavnost</t>
  </si>
  <si>
    <t>53.200</t>
  </si>
  <si>
    <t>Dejavnost hotelov in podobnih nastanitvenih obratov</t>
  </si>
  <si>
    <t>55.100</t>
  </si>
  <si>
    <t>55.201</t>
  </si>
  <si>
    <t>Počitniški domovi in letovišča</t>
  </si>
  <si>
    <t>55.202</t>
  </si>
  <si>
    <t>Turistične kmetije s sobami</t>
  </si>
  <si>
    <t>55.203</t>
  </si>
  <si>
    <t>Oddajanje zasebnih sob gostom</t>
  </si>
  <si>
    <t>55.204</t>
  </si>
  <si>
    <t>Planinski domovi in mladinska prenočišča</t>
  </si>
  <si>
    <t>55.209</t>
  </si>
  <si>
    <t>Druge nastanitve za krajši čas</t>
  </si>
  <si>
    <t>Dejavnost avtokampov, taborov</t>
  </si>
  <si>
    <t>55.300</t>
  </si>
  <si>
    <t>Dejavnost dijaških in študentskih domov ter druge nastanitve</t>
  </si>
  <si>
    <t>55.900</t>
  </si>
  <si>
    <t>56.101</t>
  </si>
  <si>
    <t>Restavracije in gostilne</t>
  </si>
  <si>
    <t>56.102</t>
  </si>
  <si>
    <t>Okrepčevalnice in podobni obrati</t>
  </si>
  <si>
    <t>56.103</t>
  </si>
  <si>
    <t>Slaščičarne in kavarne</t>
  </si>
  <si>
    <t>56.104</t>
  </si>
  <si>
    <t>Začasni gostinski obrati</t>
  </si>
  <si>
    <t>56.105</t>
  </si>
  <si>
    <t>Turistične kmetije brez sob</t>
  </si>
  <si>
    <t>Priložnostna priprava in dostava jedi</t>
  </si>
  <si>
    <t>56.210</t>
  </si>
  <si>
    <t>Druga oskrba z jedmi</t>
  </si>
  <si>
    <t>56.290</t>
  </si>
  <si>
    <t>Strežba pijač</t>
  </si>
  <si>
    <t>56.300</t>
  </si>
  <si>
    <t>Izdajanje knjig</t>
  </si>
  <si>
    <t>58.110</t>
  </si>
  <si>
    <t>Izdajanje imenikov in adresarjev</t>
  </si>
  <si>
    <t>58.120</t>
  </si>
  <si>
    <t>Izdajanje časopisov</t>
  </si>
  <si>
    <t>58.130</t>
  </si>
  <si>
    <t>Izdajanje revij in druge periodike</t>
  </si>
  <si>
    <t>58.140</t>
  </si>
  <si>
    <t>Drugo založništvo</t>
  </si>
  <si>
    <t>58.190</t>
  </si>
  <si>
    <t>Izdajanje računalniških iger</t>
  </si>
  <si>
    <t>58.210</t>
  </si>
  <si>
    <t>Drugo izdajanje programja</t>
  </si>
  <si>
    <t>58.290</t>
  </si>
  <si>
    <t>Produkcija filmov, video filmov, televizijskih oddaj</t>
  </si>
  <si>
    <t>59.110</t>
  </si>
  <si>
    <t>Post produkcijske dejavnosti pri izdelavi filmov, video filmov, televizijskih oddaj</t>
  </si>
  <si>
    <t>59.120</t>
  </si>
  <si>
    <t>Distribucija filmov, video filmov, televizijskih oddaj</t>
  </si>
  <si>
    <t>59.130</t>
  </si>
  <si>
    <t>Kinematografska dejavnost</t>
  </si>
  <si>
    <t>59.140</t>
  </si>
  <si>
    <t>Snemanje in izdajanje zvočnih zapisov in muzikalij</t>
  </si>
  <si>
    <t>59.200</t>
  </si>
  <si>
    <t>Radijska dejavnost</t>
  </si>
  <si>
    <t>60.100</t>
  </si>
  <si>
    <t>Televizijska dejavnost</t>
  </si>
  <si>
    <t>60.200</t>
  </si>
  <si>
    <t>Telekomunikacijske dejavnosti po vodih</t>
  </si>
  <si>
    <t>61.100</t>
  </si>
  <si>
    <t>Brezžične telekomunikacijske dejavnosti</t>
  </si>
  <si>
    <t>61.200</t>
  </si>
  <si>
    <t>Satelitske telekomunikacijske dejavnosti</t>
  </si>
  <si>
    <t>61.300</t>
  </si>
  <si>
    <t>Druge telekomunikacijske dejavnosti</t>
  </si>
  <si>
    <t>61.900</t>
  </si>
  <si>
    <t>Računalniško programiranje</t>
  </si>
  <si>
    <t>62.010</t>
  </si>
  <si>
    <t>Svetovanje o računalniških napravah in programih</t>
  </si>
  <si>
    <t>62.020</t>
  </si>
  <si>
    <t>Upravljanje računalniških naprav in sistemov</t>
  </si>
  <si>
    <t>62.030</t>
  </si>
  <si>
    <t>Druge z informacijsko tehnologijo in računalniškimi storitvami povezane dejavnosti</t>
  </si>
  <si>
    <t>62.090</t>
  </si>
  <si>
    <t>Obdelava podatkov in s tem povezane dejavnosti</t>
  </si>
  <si>
    <t>63.110</t>
  </si>
  <si>
    <t>Obratovanje spletnih portalov</t>
  </si>
  <si>
    <t>63.120</t>
  </si>
  <si>
    <t>Dejavnost tiskovnih agencij</t>
  </si>
  <si>
    <t>63.910</t>
  </si>
  <si>
    <t>Drugo informiranje</t>
  </si>
  <si>
    <t>63.990</t>
  </si>
  <si>
    <t>Centralno bančništvo</t>
  </si>
  <si>
    <t>64.110</t>
  </si>
  <si>
    <t>Drugo denarno posredništvo</t>
  </si>
  <si>
    <t>64.190</t>
  </si>
  <si>
    <t>Dejavnost holdingov</t>
  </si>
  <si>
    <t>64.200</t>
  </si>
  <si>
    <t>Dejavnost skrbniških in drugih skladov ter podobnih finančnih subjektov</t>
  </si>
  <si>
    <t>64.300</t>
  </si>
  <si>
    <t>Dejavnost finančnega zakupa</t>
  </si>
  <si>
    <t>64.910</t>
  </si>
  <si>
    <t>Drugo kreditiranje</t>
  </si>
  <si>
    <t>64.920</t>
  </si>
  <si>
    <t>Drugje nerazvrščene dejavnosti finančnih storitev, razen zavarovalništva in dejavnosti pokojninskih skladov</t>
  </si>
  <si>
    <t>64.990</t>
  </si>
  <si>
    <t>Dejavnost življenjskega zavarovanja</t>
  </si>
  <si>
    <t>65.110</t>
  </si>
  <si>
    <t>Dejavnost zavarovanja, razen življenjskega</t>
  </si>
  <si>
    <t>65.120</t>
  </si>
  <si>
    <t>Dejavnost pozavarovanja</t>
  </si>
  <si>
    <t>65.200</t>
  </si>
  <si>
    <t>Dejavnost pokojninskih skladov</t>
  </si>
  <si>
    <t>65.300</t>
  </si>
  <si>
    <t>Upravljanje finančnih trgov</t>
  </si>
  <si>
    <t>66.110</t>
  </si>
  <si>
    <t>Posredništvo pri trgovanju z vrednostnimi papirji in borznim blagom</t>
  </si>
  <si>
    <t>66.120</t>
  </si>
  <si>
    <t>Druge pomožne dejavnosti za finančne storitve, razen za zavarovalništvo in pokojninske sklade</t>
  </si>
  <si>
    <t>66.190</t>
  </si>
  <si>
    <t>Vrednotenje tveganja in škode</t>
  </si>
  <si>
    <t>66.210</t>
  </si>
  <si>
    <t>Dejavnost zavarovalniških agentov</t>
  </si>
  <si>
    <t>66.220</t>
  </si>
  <si>
    <t>Druge pomožne dejavnosti za zavarovalništvo in pokojninske sklade</t>
  </si>
  <si>
    <t>66.290</t>
  </si>
  <si>
    <t>Upravljanje finančnih skladov</t>
  </si>
  <si>
    <t>66.300</t>
  </si>
  <si>
    <t>Trgovanje z lastnimi nepremičninami</t>
  </si>
  <si>
    <t>68.100</t>
  </si>
  <si>
    <t>Oddajanje in obratovanje lastnih ali najetih nepremičnin</t>
  </si>
  <si>
    <t>68.200</t>
  </si>
  <si>
    <t>Posredništvo v prometu z nepremičninami</t>
  </si>
  <si>
    <t>68.310</t>
  </si>
  <si>
    <t>Upravljanje nepremičnin za plačilo ali po pogodbi</t>
  </si>
  <si>
    <t>68.320</t>
  </si>
  <si>
    <t>69.101</t>
  </si>
  <si>
    <t>Odvetništvo</t>
  </si>
  <si>
    <t>69.102</t>
  </si>
  <si>
    <t>Notariat</t>
  </si>
  <si>
    <t>69.103</t>
  </si>
  <si>
    <t>Računovodske, knjigovodske in revizijske dejavnosti, davčno svetovanje</t>
  </si>
  <si>
    <t>69.200</t>
  </si>
  <si>
    <t>Dejavnost uprav podjetij</t>
  </si>
  <si>
    <t>70.100</t>
  </si>
  <si>
    <t>Dejavnost stikov z javnostjo</t>
  </si>
  <si>
    <t>70.210</t>
  </si>
  <si>
    <t>Drugo podjetniško in poslovno svetovanje</t>
  </si>
  <si>
    <t>70.220</t>
  </si>
  <si>
    <t>71.111</t>
  </si>
  <si>
    <t>Arhitekturno projektiranje</t>
  </si>
  <si>
    <t>71.112</t>
  </si>
  <si>
    <t>Krajinsko arhitekturno, urbanistično in drugo projektiranje</t>
  </si>
  <si>
    <t>71.121</t>
  </si>
  <si>
    <t>71.129</t>
  </si>
  <si>
    <t>Tehnično preizkušanje in analiziranje</t>
  </si>
  <si>
    <t>71.200</t>
  </si>
  <si>
    <t>Raziskovalna in razvojna dejavnost na področju biotehnologije</t>
  </si>
  <si>
    <t>72.110</t>
  </si>
  <si>
    <t>Raziskovalna in razvojna dejavnost na drugih področjih naravoslovja in tehnologije</t>
  </si>
  <si>
    <t>72.190</t>
  </si>
  <si>
    <t>Raziskovalna in razvojna dejavnost na področju družboslovja in humanistike</t>
  </si>
  <si>
    <t>72.200</t>
  </si>
  <si>
    <t>Rezervacije in druge s potovanji povezane dejavnosti</t>
  </si>
  <si>
    <t>79.900</t>
  </si>
  <si>
    <t>Varovanje</t>
  </si>
  <si>
    <t>80.100</t>
  </si>
  <si>
    <t>Nadzorovanje delovanja varovalnih sistemov</t>
  </si>
  <si>
    <t>80.200</t>
  </si>
  <si>
    <t>Poizvedovalne dejavnosti</t>
  </si>
  <si>
    <t>80.300</t>
  </si>
  <si>
    <t>Vzdrževanje objektov in hišniška dejavnost</t>
  </si>
  <si>
    <t>81.100</t>
  </si>
  <si>
    <t>Splošno čiščenje stavb</t>
  </si>
  <si>
    <t>81.210</t>
  </si>
  <si>
    <t>Drugo čiščenje stavb, industrijskih naprav in opreme</t>
  </si>
  <si>
    <t>81.220</t>
  </si>
  <si>
    <t>Čiščenje cest in drugo čiščenje</t>
  </si>
  <si>
    <t>81.290</t>
  </si>
  <si>
    <t>Urejanje in vzdrževanje zelenih površin in okolice</t>
  </si>
  <si>
    <t>81.300</t>
  </si>
  <si>
    <t>Nudenje celovitih pisarniških storitev</t>
  </si>
  <si>
    <t>82.110</t>
  </si>
  <si>
    <t>Fotokopiranje, priprava dokumentov in druge posamične pisarniške dejavnosti</t>
  </si>
  <si>
    <t>82.190</t>
  </si>
  <si>
    <t>Dejavnost klicnih centrov</t>
  </si>
  <si>
    <t>82.200</t>
  </si>
  <si>
    <t>Organiziranje razstav, sejmov, srečanj</t>
  </si>
  <si>
    <t>82.300</t>
  </si>
  <si>
    <t>Zbiranje terjatev in ocenjevanje kreditne sposobnosti</t>
  </si>
  <si>
    <t>82.910</t>
  </si>
  <si>
    <t>Pakiranje</t>
  </si>
  <si>
    <t>82.920</t>
  </si>
  <si>
    <t>Drugje nerazvrščene spremljajoče dejavnosti za poslovanje</t>
  </si>
  <si>
    <t>82.990</t>
  </si>
  <si>
    <t>Splošna dejavnost javne uprave</t>
  </si>
  <si>
    <t>84.110</t>
  </si>
  <si>
    <t>Urejanje zdravstva, izobraževanja, kulturnih in drugih socialnih storitev, razen obvezne socialne varnosti</t>
  </si>
  <si>
    <t>84.120</t>
  </si>
  <si>
    <t>Urejanje gospodarskih področij za učinkovitejše poslovanje</t>
  </si>
  <si>
    <t>84.130</t>
  </si>
  <si>
    <t>Urejanje zunanjih zadev</t>
  </si>
  <si>
    <t>84.210</t>
  </si>
  <si>
    <t>Obramba</t>
  </si>
  <si>
    <t>84.220</t>
  </si>
  <si>
    <t>Sodstvo</t>
  </si>
  <si>
    <t>84.230</t>
  </si>
  <si>
    <t>Dejavnosti za javni red in varnost</t>
  </si>
  <si>
    <t>84.240</t>
  </si>
  <si>
    <t>Zaščita in reševanje pri požarih in nesrečah</t>
  </si>
  <si>
    <t>84.250</t>
  </si>
  <si>
    <t>Dejavnost obvezne socialne varnosti</t>
  </si>
  <si>
    <t>84.300</t>
  </si>
  <si>
    <t>Predšolska vzgoja</t>
  </si>
  <si>
    <t>85.100</t>
  </si>
  <si>
    <t>Osnovnošolsko izobraževanje</t>
  </si>
  <si>
    <t>85.200</t>
  </si>
  <si>
    <t>Srednješolsko splošno izobraževanje</t>
  </si>
  <si>
    <t>85.310</t>
  </si>
  <si>
    <t>Srednješolsko poklicno in strokovno izobraževanje</t>
  </si>
  <si>
    <t>85.320</t>
  </si>
  <si>
    <t>Posrednješolsko neterciarno izobraževanje</t>
  </si>
  <si>
    <t>85.410</t>
  </si>
  <si>
    <t>85.421</t>
  </si>
  <si>
    <t>Višješolsko izobraževanje</t>
  </si>
  <si>
    <t>85.422</t>
  </si>
  <si>
    <t>Visokošolsko izobraževanje</t>
  </si>
  <si>
    <t>Izobraževanje, izpopolnjevanje in usposabljanje na področju športa in rekreacije</t>
  </si>
  <si>
    <t>85.510</t>
  </si>
  <si>
    <t>Izobraževanje, izpopolnjevanje in usposabljanje na področju kulture in umetnosti</t>
  </si>
  <si>
    <t>85.520</t>
  </si>
  <si>
    <t>Dejavnost vozniških šol</t>
  </si>
  <si>
    <t>85.530</t>
  </si>
  <si>
    <t>Drugje nerazvrščeno izobraževanje, izpopolnjevanje in usposabljanje</t>
  </si>
  <si>
    <t>85.590</t>
  </si>
  <si>
    <t>Pomožne dejavnosti za izobraževanje</t>
  </si>
  <si>
    <t>85.600</t>
  </si>
  <si>
    <t>Bolnišnična zdravstvena dejavnost</t>
  </si>
  <si>
    <t>86.100</t>
  </si>
  <si>
    <t>Splošna zunajbolnišnična zdravstvena dejavnost</t>
  </si>
  <si>
    <t>86.210</t>
  </si>
  <si>
    <t>Specialistična zunajbolnišnična zdravstvena dejavnost</t>
  </si>
  <si>
    <t>86.220</t>
  </si>
  <si>
    <t>Zobozdravstvena dejavnost</t>
  </si>
  <si>
    <t>86.230</t>
  </si>
  <si>
    <t>86.901</t>
  </si>
  <si>
    <t>Alternativne oblike zdravljenja</t>
  </si>
  <si>
    <t>86.909</t>
  </si>
  <si>
    <t>Druge zdravstvene dejavnosti</t>
  </si>
  <si>
    <t>Dejavnost nastanitvenih ustanov za bolniško nego</t>
  </si>
  <si>
    <t>87.100</t>
  </si>
  <si>
    <t>Dejavnost nastanitvenih ustanov za oskrbo duševno prizadetih, duševno obolelih in zasvojenih oseb</t>
  </si>
  <si>
    <t>87.200</t>
  </si>
  <si>
    <t>Dejavnost nastanitvenih ustanov za oskrbo starejših in invalidnih oseb</t>
  </si>
  <si>
    <t>87.300</t>
  </si>
  <si>
    <t>Drugo socialno varstvo z nastanitvijo</t>
  </si>
  <si>
    <t>87.900</t>
  </si>
  <si>
    <t>Dnevno varstvo otrok</t>
  </si>
  <si>
    <t>88.910</t>
  </si>
  <si>
    <t>Umetniško uprizarjanje</t>
  </si>
  <si>
    <t>90.010</t>
  </si>
  <si>
    <t>Spremljajoče dejavnosti za umetniško uprizarjanje</t>
  </si>
  <si>
    <t>90.020</t>
  </si>
  <si>
    <t>Umetniško ustvarjanje</t>
  </si>
  <si>
    <t>90.030</t>
  </si>
  <si>
    <t>Obratovanje objektov za kulturne prireditve</t>
  </si>
  <si>
    <t>90.040</t>
  </si>
  <si>
    <t>91.011</t>
  </si>
  <si>
    <t>Dejavnost knjižnic</t>
  </si>
  <si>
    <t>91.012</t>
  </si>
  <si>
    <t>Dejavnost arhivov</t>
  </si>
  <si>
    <t>Dejavnost muzejev</t>
  </si>
  <si>
    <t>91.020</t>
  </si>
  <si>
    <t>Varstvo kulturne dediščine</t>
  </si>
  <si>
    <t>91.030</t>
  </si>
  <si>
    <t>Dejavnost botaničnih in živalskih vrtov, varstvo naravnih vrednot</t>
  </si>
  <si>
    <t>91.040</t>
  </si>
  <si>
    <t>92.001</t>
  </si>
  <si>
    <t>Dejavnost igralnic</t>
  </si>
  <si>
    <t>92.002</t>
  </si>
  <si>
    <t>Prirejanje iger na srečo, razen v igralnicah</t>
  </si>
  <si>
    <t>Obratovanje športnih objektov</t>
  </si>
  <si>
    <t>93.110</t>
  </si>
  <si>
    <t>Dejavnost športnih klubov</t>
  </si>
  <si>
    <t>93.120</t>
  </si>
  <si>
    <t>Obratovanje fitnes objektov</t>
  </si>
  <si>
    <t>93.130</t>
  </si>
  <si>
    <t>Druge športne dejavnosti</t>
  </si>
  <si>
    <t>93.190</t>
  </si>
  <si>
    <t>Dejavnost zabaviščnih parkov</t>
  </si>
  <si>
    <t>93.210</t>
  </si>
  <si>
    <t>93.291</t>
  </si>
  <si>
    <t>Dejavnost marin</t>
  </si>
  <si>
    <t>93.292</t>
  </si>
  <si>
    <t>Dejavnost smučarskih centrov</t>
  </si>
  <si>
    <t>93.299</t>
  </si>
  <si>
    <t>Druge nerazvrščene dejavnosti za prosti čas</t>
  </si>
  <si>
    <t>Dejavnost poslovnih in delodajalskih združenj</t>
  </si>
  <si>
    <t>94.110</t>
  </si>
  <si>
    <t>Dejavnost strokovnih združenj</t>
  </si>
  <si>
    <t>94.120</t>
  </si>
  <si>
    <t>Dejavnost sindikatov</t>
  </si>
  <si>
    <t>94.200</t>
  </si>
  <si>
    <t>Dejavnost verskih organizacij</t>
  </si>
  <si>
    <t>94.910</t>
  </si>
  <si>
    <t>Dejavnost političnih organizacij</t>
  </si>
  <si>
    <t>94.920</t>
  </si>
  <si>
    <t>Dejavnost drugje nerazvrščenih članskih organizacij</t>
  </si>
  <si>
    <t>Popravila in vzdrževanje računalnikov in perifernih enot</t>
  </si>
  <si>
    <t>95.110</t>
  </si>
  <si>
    <t>Popravila komunikacijskih naprav</t>
  </si>
  <si>
    <t>95.120</t>
  </si>
  <si>
    <t>Popravila elektronskih naprav za široko rabo</t>
  </si>
  <si>
    <t>95.210</t>
  </si>
  <si>
    <t>Popravila gospodinjskih in hišnih naprav in opreme</t>
  </si>
  <si>
    <t>95.220</t>
  </si>
  <si>
    <t>Popravila obutve in usnjene galanterije</t>
  </si>
  <si>
    <t>95.230</t>
  </si>
  <si>
    <t>Popravila pohištva</t>
  </si>
  <si>
    <t>95.240</t>
  </si>
  <si>
    <t>Popravila ur in nakita</t>
  </si>
  <si>
    <t>95.250</t>
  </si>
  <si>
    <t>Popravila drugih osebnih ali gospodinjskih izdelkov</t>
  </si>
  <si>
    <t>95.290</t>
  </si>
  <si>
    <t>Dejavnost pralnic in kemičnih čistilnic</t>
  </si>
  <si>
    <t>96.010</t>
  </si>
  <si>
    <t>96.021</t>
  </si>
  <si>
    <t>Frizerska dejavnost</t>
  </si>
  <si>
    <t>96.022</t>
  </si>
  <si>
    <t>Kozmetična in pedikerska dejavnost</t>
  </si>
  <si>
    <t>Pogrebna dejavnost</t>
  </si>
  <si>
    <t>96.030</t>
  </si>
  <si>
    <t>Dejavnosti za nego telesa</t>
  </si>
  <si>
    <t>96.040</t>
  </si>
  <si>
    <t>Druge storitvene dejavnosti, drugje nerazvrščene</t>
  </si>
  <si>
    <t>96.090</t>
  </si>
  <si>
    <t>Dejavnost gospodinjstev z zaposlenim hišnim osebjem</t>
  </si>
  <si>
    <t>97.000</t>
  </si>
  <si>
    <t>Raznovrstna proizvodnja dobrin v gospodinjstvih za lastno rabo</t>
  </si>
  <si>
    <t>98.100</t>
  </si>
  <si>
    <t>Raznovrstna proizvodnja storitev v gospodinjstvih za lastno rabo</t>
  </si>
  <si>
    <t>98.200</t>
  </si>
  <si>
    <t>Dejavnost eksteritorialnih organizacij in teles</t>
  </si>
  <si>
    <t>99.000</t>
  </si>
  <si>
    <t>88.101</t>
  </si>
  <si>
    <t>Dejavnost invalidskih podjetij</t>
  </si>
  <si>
    <t>88.109</t>
  </si>
  <si>
    <t>Drugo socialno varstvo brez nastanitve za starejše in invalidne osebe</t>
  </si>
  <si>
    <t>88.991</t>
  </si>
  <si>
    <t>Dejavnost humanitarnih in dobrodelnih organizacij</t>
  </si>
  <si>
    <t>88.999</t>
  </si>
  <si>
    <t>Drugo drugje nerazvrščeno socialno varstvo brez nastanitve</t>
  </si>
  <si>
    <t>94.991</t>
  </si>
  <si>
    <t>Dejavnost invalidskih organizacij</t>
  </si>
  <si>
    <t>94.999</t>
  </si>
  <si>
    <t>Uporabni_sifrant</t>
  </si>
  <si>
    <t>NE, vendar je izobraževanje v planu</t>
  </si>
  <si>
    <t>Zelena polja, pri katerih se stolpca B in D pretvorita v .csv in zapišejo v bazo</t>
  </si>
  <si>
    <t>Šifrant</t>
  </si>
  <si>
    <t>ESG0001</t>
  </si>
  <si>
    <t>ESG0002</t>
  </si>
  <si>
    <t>ESG0003</t>
  </si>
  <si>
    <t>ESG0004</t>
  </si>
  <si>
    <t>ESG0005</t>
  </si>
  <si>
    <t>ESG0006</t>
  </si>
  <si>
    <t>ESG0007</t>
  </si>
  <si>
    <t>ESG0008</t>
  </si>
  <si>
    <t>ESG0009</t>
  </si>
  <si>
    <t>ESG0010</t>
  </si>
  <si>
    <t>ESG0011</t>
  </si>
  <si>
    <t>ESG0012</t>
  </si>
  <si>
    <t>ESG0013</t>
  </si>
  <si>
    <t>ESG0014</t>
  </si>
  <si>
    <t>ESG0015</t>
  </si>
  <si>
    <t>ESG0016</t>
  </si>
  <si>
    <t>ESG0017</t>
  </si>
  <si>
    <t>ESG0018</t>
  </si>
  <si>
    <t>ESG0019</t>
  </si>
  <si>
    <t>ESG0020</t>
  </si>
  <si>
    <t>ESG0021</t>
  </si>
  <si>
    <t>ESG0022</t>
  </si>
  <si>
    <t>ESG0023</t>
  </si>
  <si>
    <t>ESG0024</t>
  </si>
  <si>
    <t>ESG0025</t>
  </si>
  <si>
    <t>ESG0026</t>
  </si>
  <si>
    <t>ESG0027</t>
  </si>
  <si>
    <t>ESG0028</t>
  </si>
  <si>
    <t>ESG0029</t>
  </si>
  <si>
    <t>ESG0030</t>
  </si>
  <si>
    <t>ESG0031</t>
  </si>
  <si>
    <t>ESG0032</t>
  </si>
  <si>
    <t>ESG0033</t>
  </si>
  <si>
    <t>ESG0034</t>
  </si>
  <si>
    <t>ESG0035</t>
  </si>
  <si>
    <t>ESG0036</t>
  </si>
  <si>
    <t>ESG0037</t>
  </si>
  <si>
    <t>ESG0038</t>
  </si>
  <si>
    <t>ESG0039</t>
  </si>
  <si>
    <t>ESG0040</t>
  </si>
  <si>
    <t>ESG0041</t>
  </si>
  <si>
    <t>ESG0042</t>
  </si>
  <si>
    <t>ESG0043</t>
  </si>
  <si>
    <t>ESG0044</t>
  </si>
  <si>
    <t>ESG0045</t>
  </si>
  <si>
    <t>ESG0046</t>
  </si>
  <si>
    <t>ESG0047</t>
  </si>
  <si>
    <t>ESG0048</t>
  </si>
  <si>
    <t>ESG0049</t>
  </si>
  <si>
    <t>ESG0050</t>
  </si>
  <si>
    <t>ESG0051</t>
  </si>
  <si>
    <t>ESG0052</t>
  </si>
  <si>
    <t>ESG0053</t>
  </si>
  <si>
    <t>ESG0054</t>
  </si>
  <si>
    <t>ESG0055</t>
  </si>
  <si>
    <t>ESG0056</t>
  </si>
  <si>
    <t>ESG0057</t>
  </si>
  <si>
    <t>ESG0058</t>
  </si>
  <si>
    <t>ESG0060</t>
  </si>
  <si>
    <t>ESG0061</t>
  </si>
  <si>
    <t>ESG0062</t>
  </si>
  <si>
    <t>ESG0063</t>
  </si>
  <si>
    <t>ESG0064</t>
  </si>
  <si>
    <t>ESG0065</t>
  </si>
  <si>
    <t>ESG0066</t>
  </si>
  <si>
    <t>ESG0067</t>
  </si>
  <si>
    <t>ESG0068</t>
  </si>
  <si>
    <t>ESG0069</t>
  </si>
  <si>
    <t>ESG0070</t>
  </si>
  <si>
    <t>ESG0071</t>
  </si>
  <si>
    <t>ESG0072</t>
  </si>
  <si>
    <t>ESG0073</t>
  </si>
  <si>
    <t>ESG0074</t>
  </si>
  <si>
    <t>ESG0075</t>
  </si>
  <si>
    <t>ESG0076</t>
  </si>
  <si>
    <t>ESG0077</t>
  </si>
  <si>
    <t>ESG0078</t>
  </si>
  <si>
    <t>ESG0079</t>
  </si>
  <si>
    <t>ESG0080</t>
  </si>
  <si>
    <t>ESG0081</t>
  </si>
  <si>
    <t>ESG0082</t>
  </si>
  <si>
    <t>ESG0083</t>
  </si>
  <si>
    <t>ESG0084</t>
  </si>
  <si>
    <t>ESG0085</t>
  </si>
  <si>
    <t>ESG0086</t>
  </si>
  <si>
    <t>ESG0087</t>
  </si>
  <si>
    <t>ESG0088</t>
  </si>
  <si>
    <t>ESG0089</t>
  </si>
  <si>
    <t>ESG0090</t>
  </si>
  <si>
    <t>ESG0091</t>
  </si>
  <si>
    <t>ESG0092</t>
  </si>
  <si>
    <t>ESG0093</t>
  </si>
  <si>
    <t>ESG0094</t>
  </si>
  <si>
    <t>ESG0095</t>
  </si>
  <si>
    <t>ESG0096</t>
  </si>
  <si>
    <t>ESG0097</t>
  </si>
  <si>
    <t>ESG0098</t>
  </si>
  <si>
    <t>ESG0099</t>
  </si>
  <si>
    <t>ESG0100</t>
  </si>
  <si>
    <t>ESG0101</t>
  </si>
  <si>
    <t>ESG0102</t>
  </si>
  <si>
    <t>ESG0103</t>
  </si>
  <si>
    <t>ESG0104</t>
  </si>
  <si>
    <t>ESG0105</t>
  </si>
  <si>
    <t>ESG0106</t>
  </si>
  <si>
    <t>ESG0107</t>
  </si>
  <si>
    <t>ESG0108</t>
  </si>
  <si>
    <t>ESG0109</t>
  </si>
  <si>
    <t>ESG0110</t>
  </si>
  <si>
    <t>ESG0111</t>
  </si>
  <si>
    <t>ESG0112</t>
  </si>
  <si>
    <t>ESG0113</t>
  </si>
  <si>
    <t>ESG0114</t>
  </si>
  <si>
    <t>ESG0115</t>
  </si>
  <si>
    <t>ESG0116</t>
  </si>
  <si>
    <t>ESG0117</t>
  </si>
  <si>
    <t>ESG0118</t>
  </si>
  <si>
    <t>ESG0119</t>
  </si>
  <si>
    <t>ESG0120</t>
  </si>
  <si>
    <t>ESG0121</t>
  </si>
  <si>
    <t>ESG0122</t>
  </si>
  <si>
    <t>ESG0123</t>
  </si>
  <si>
    <t>ESG0124</t>
  </si>
  <si>
    <t>ESG0125</t>
  </si>
  <si>
    <t>ESG0126</t>
  </si>
  <si>
    <t>ESG0127</t>
  </si>
  <si>
    <t>ESG0128</t>
  </si>
  <si>
    <t>ESG0129</t>
  </si>
  <si>
    <t>ESG0130</t>
  </si>
  <si>
    <t>ESG0131</t>
  </si>
  <si>
    <t>ESG0132</t>
  </si>
  <si>
    <t>ESG0133</t>
  </si>
  <si>
    <t>ESG0134</t>
  </si>
  <si>
    <t>ESG0135</t>
  </si>
  <si>
    <t>ESG0136</t>
  </si>
  <si>
    <t>ESG0137</t>
  </si>
  <si>
    <t>ESG0138</t>
  </si>
  <si>
    <t>ESG0139</t>
  </si>
  <si>
    <t>ESG0140</t>
  </si>
  <si>
    <t>ESG0141</t>
  </si>
  <si>
    <t>ESG0142</t>
  </si>
  <si>
    <t>ESG0143</t>
  </si>
  <si>
    <t>ESG0144</t>
  </si>
  <si>
    <t>ESG0145</t>
  </si>
  <si>
    <t>ESG0146</t>
  </si>
  <si>
    <t>ESG0147</t>
  </si>
  <si>
    <t>ESG0148</t>
  </si>
  <si>
    <t>ESG0149</t>
  </si>
  <si>
    <t>ESG0150</t>
  </si>
  <si>
    <t>ESG0151</t>
  </si>
  <si>
    <t>ESG0152</t>
  </si>
  <si>
    <t>ESG0153</t>
  </si>
  <si>
    <t>ESG0154</t>
  </si>
  <si>
    <t>ESG0155</t>
  </si>
  <si>
    <t>ESG0156</t>
  </si>
  <si>
    <t>ESG0157</t>
  </si>
  <si>
    <t>ESG0158</t>
  </si>
  <si>
    <t>ESG0159</t>
  </si>
  <si>
    <t>ESG0160</t>
  </si>
  <si>
    <t>ESG0161</t>
  </si>
  <si>
    <t>ESG0162</t>
  </si>
  <si>
    <t>ESG0163</t>
  </si>
  <si>
    <t>ESG0164</t>
  </si>
  <si>
    <t>ESG0165</t>
  </si>
  <si>
    <t>ESG0166</t>
  </si>
  <si>
    <t>ESG0167</t>
  </si>
  <si>
    <t>ESG0168</t>
  </si>
  <si>
    <t>ESG0169</t>
  </si>
  <si>
    <t>ESG0170</t>
  </si>
  <si>
    <t>ESG0171</t>
  </si>
  <si>
    <t>ESG0172</t>
  </si>
  <si>
    <t>ESG0173</t>
  </si>
  <si>
    <t>ESG0174</t>
  </si>
  <si>
    <t>ESG0175</t>
  </si>
  <si>
    <t>ESG0176</t>
  </si>
  <si>
    <t>ESG0177</t>
  </si>
  <si>
    <t>ESG0178</t>
  </si>
  <si>
    <t>ESG0179</t>
  </si>
  <si>
    <t>ESG0180</t>
  </si>
  <si>
    <t>ESG0181</t>
  </si>
  <si>
    <t>ESG0182</t>
  </si>
  <si>
    <t>ESG0183</t>
  </si>
  <si>
    <t>ESG0184</t>
  </si>
  <si>
    <t>ESG0185</t>
  </si>
  <si>
    <t>ESG0186</t>
  </si>
  <si>
    <t>ESG0187</t>
  </si>
  <si>
    <t>ESG0188</t>
  </si>
  <si>
    <t>ESG0189</t>
  </si>
  <si>
    <t>ESG0190</t>
  </si>
  <si>
    <t>ESG0191</t>
  </si>
  <si>
    <t>ESG0192</t>
  </si>
  <si>
    <t>ESG0193</t>
  </si>
  <si>
    <t>ESG0194</t>
  </si>
  <si>
    <t>ESG0195</t>
  </si>
  <si>
    <t>ESG0196</t>
  </si>
  <si>
    <t>ESG0197</t>
  </si>
  <si>
    <t>ESG0198</t>
  </si>
  <si>
    <t>ESG0199</t>
  </si>
  <si>
    <t>ESG0200</t>
  </si>
  <si>
    <t>ESG0201</t>
  </si>
  <si>
    <t>ESG0202</t>
  </si>
  <si>
    <t>ESG0203</t>
  </si>
  <si>
    <t>ESG0204</t>
  </si>
  <si>
    <t>ESG0205</t>
  </si>
  <si>
    <t>ESG0206</t>
  </si>
  <si>
    <t>ESG0207</t>
  </si>
  <si>
    <t/>
  </si>
  <si>
    <t>ESG0208</t>
  </si>
  <si>
    <t>ESG0209</t>
  </si>
  <si>
    <t>ESG0210</t>
  </si>
  <si>
    <t>ESG0211</t>
  </si>
  <si>
    <t>ESG0212</t>
  </si>
  <si>
    <t>ESG0213</t>
  </si>
  <si>
    <t>ESG0214</t>
  </si>
  <si>
    <t>ESG0215</t>
  </si>
  <si>
    <t>ESG0216</t>
  </si>
  <si>
    <t>ESG0217</t>
  </si>
  <si>
    <t>ESG0218</t>
  </si>
  <si>
    <t>ESG0219</t>
  </si>
  <si>
    <t>ESG0220</t>
  </si>
  <si>
    <t>ESG0221</t>
  </si>
  <si>
    <t>ESG0222</t>
  </si>
  <si>
    <t>ESG0223</t>
  </si>
  <si>
    <t>ESG0224</t>
  </si>
  <si>
    <t>Št. vpr.</t>
  </si>
  <si>
    <t>Podjetje ne meri/še ni vzpostavilo merjenja ogljičnega odtisa emisij obsega 1</t>
  </si>
  <si>
    <t>Podjetje ne meri/še ni vzpostavilo merjenja ogljičnega odtisa emisij obsega 2</t>
  </si>
  <si>
    <t>Podjetje ne meri/še ni vzpostavilo merjenja ogljičnega odtisa emisij obsega 3</t>
  </si>
  <si>
    <t>ESG0225</t>
  </si>
  <si>
    <t>ESG0226</t>
  </si>
  <si>
    <t>Proizvodnja električne energije v hidroelektrarnah</t>
  </si>
  <si>
    <t>Proizvodnja električne energije v termoelektrarnah, jedrskih elektrarnah</t>
  </si>
  <si>
    <t>Druge pravne dejavnosti</t>
  </si>
  <si>
    <t>Geofizikalne meritve, kartiranje</t>
  </si>
  <si>
    <t>Druge inženirske dejavnosti in tehnično svetovanje</t>
  </si>
  <si>
    <t xml:space="preserve"> </t>
  </si>
  <si>
    <t>ESG0227</t>
  </si>
  <si>
    <t>ESG0228</t>
  </si>
  <si>
    <t>ESG0229</t>
  </si>
  <si>
    <t>ESG0230</t>
  </si>
  <si>
    <t>ESG0231</t>
  </si>
  <si>
    <t>ESG Questionnaire: A company’s assessment of environmental, social and governance risks</t>
  </si>
  <si>
    <r>
      <t xml:space="preserve">Certificates, attestations and other relevant supporting documents </t>
    </r>
    <r>
      <rPr>
        <b/>
        <sz val="11"/>
        <rFont val="Arial"/>
        <family val="2"/>
        <charset val="238"/>
      </rPr>
      <t>(please specify titles of documents)</t>
    </r>
  </si>
  <si>
    <t>relating to the question No.</t>
  </si>
  <si>
    <t>Attachment_1</t>
  </si>
  <si>
    <t>Attachment_2</t>
  </si>
  <si>
    <t>Attachment_3</t>
  </si>
  <si>
    <t>Attachment_4</t>
  </si>
  <si>
    <t>Attachment_5</t>
  </si>
  <si>
    <t>Attachment_6</t>
  </si>
  <si>
    <t>Attachment_7</t>
  </si>
  <si>
    <t>Attachment_8</t>
  </si>
  <si>
    <t>Attachment_9</t>
  </si>
  <si>
    <t>Attachment_10</t>
  </si>
  <si>
    <t xml:space="preserve">The reference (n-1) year in the ESG questionnaire refers to the completed financial year: </t>
  </si>
  <si>
    <t>I. General questions</t>
  </si>
  <si>
    <t>Answers:</t>
  </si>
  <si>
    <t>I. 1. Company information</t>
  </si>
  <si>
    <t>Company name:</t>
  </si>
  <si>
    <t>Company registered office</t>
  </si>
  <si>
    <t>Street name:</t>
  </si>
  <si>
    <t>House number:</t>
  </si>
  <si>
    <t>Postal code:</t>
  </si>
  <si>
    <t>City/town:</t>
  </si>
  <si>
    <t>Country:</t>
  </si>
  <si>
    <t>Company registration number (10-digit number):</t>
  </si>
  <si>
    <t>Contact person with regard to ESG matters (first name and surname, e-mail address, mobile/cell phone number):</t>
  </si>
  <si>
    <t>Parent company name (if any):</t>
  </si>
  <si>
    <t>Parent company registered office (name of street and house number, postal code, city/town, country):</t>
  </si>
  <si>
    <t>Parent company registration number (10-digit number):</t>
  </si>
  <si>
    <t>Has an ESG rating been assigned to the company by an ESG rating agency/ appraiser?</t>
  </si>
  <si>
    <t>If the answer is “YES”, which credit rating agency/appraiser was commissioned to assess the company’s ESG score?</t>
  </si>
  <si>
    <t>When was the ESG rating obtained and what is the score?</t>
  </si>
  <si>
    <t>I. 2. Data on ESG strategy/policy and compliance with applicable legislation</t>
  </si>
  <si>
    <t>Does the company have in place ESG or CSR[1] strategy, i.e. general strategy or sustainability policy with the defined ESG goals and ESG risk management?</t>
  </si>
  <si>
    <t xml:space="preserve">Which goals in the ESG area has the company adopted and which key performance indicators (KPIs) it monitors? </t>
  </si>
  <si>
    <t>How many employees in your company are tasked with day-to-day ESG related activities?</t>
  </si>
  <si>
    <t>Do you provide ESG training to staff in your company?</t>
  </si>
  <si>
    <t>Does your company engage external partners for ESG-related activities?</t>
  </si>
  <si>
    <t>If the answer is “YES”, please provide a short description of the type of those activities and the names of the external partners.</t>
  </si>
  <si>
    <t>Has the company acquired any of the social or environmental standards, i.e. has it signed any commitments?</t>
  </si>
  <si>
    <t xml:space="preserve">If the answer is “YES”, which certificates in the ESG area the company obtained, i.e. which commitments the company signed? </t>
  </si>
  <si>
    <t xml:space="preserve">Please confirm that your company is operating in accordance with the benchmark regulations for the following areas: </t>
  </si>
  <si>
    <t>1.      Environmental legislation (including acquisition of any environmental permits required)</t>
  </si>
  <si>
    <t>2.      Labour laws (including laws on occupational safety and health)</t>
  </si>
  <si>
    <t>3.      Fire safety and accident prevention legislation</t>
  </si>
  <si>
    <t>I. 3. Other</t>
  </si>
  <si>
    <t>Is your company covered by the reporting rules introduced by the Non-Financial Reporting Directive (NFRD)[2], i.e. by Article 70c of the Companies Act (ZGD-1)?</t>
  </si>
  <si>
    <t>Does your company publish reports on ESG impacts in the form of a sustainability report or a corporate social responsibility (CSR) report?</t>
  </si>
  <si>
    <t>If the answer is “YES”, please provide the URL link to the most recent published report.</t>
  </si>
  <si>
    <t>a)      Of which the share of income from the economic activity making a substantial contributes to achieving the objective of climate change mitigation (%)</t>
  </si>
  <si>
    <t>b)      Of which the share of income from enabling activities[4] that fall within the scope of climate change mitigation (%)</t>
  </si>
  <si>
    <t>c)      Of which the share of income from transitional activities[5] that fall within the scope of climate change mitigation (%)</t>
  </si>
  <si>
    <t>d)      Of which the share of income from the economic activity making a substantial contribution to achieving the objective of climate change adaptation (%)</t>
  </si>
  <si>
    <t>e)      Of which the share of income from enabling activities that fall within the scope of the objective of climate change adaptation</t>
  </si>
  <si>
    <t>f)       Of which the share of income from transitional activities that fall within the scope of the objective of climate change adaptation</t>
  </si>
  <si>
    <t>Does your company generate 1% or more of its revenue by exploration, mining, extraction, distribution or refining of hard coal and lignite?</t>
  </si>
  <si>
    <t xml:space="preserve">Does your company generate 10% or more of its revenue by exploration, extraction, distribution or refining petroleum derived liquid fuels? </t>
  </si>
  <si>
    <t>Does your company generate 50% or more of its revenue by exploration, extraction, production or distribution of gaseous fuels?</t>
  </si>
  <si>
    <t>Does your company earn 50% or more of its revenue by production of electricity at greenhouse gas emission intensity above 100 g CO2 e/kWh?</t>
  </si>
  <si>
    <r>
      <t xml:space="preserve">Power - carbon intensity is defined </t>
    </r>
    <r>
      <rPr>
        <b/>
        <sz val="9"/>
        <color theme="1"/>
        <rFont val="Arial"/>
        <family val="2"/>
        <charset val="238"/>
      </rPr>
      <t xml:space="preserve">(kg CO2/ MWh) for </t>
    </r>
    <r>
      <rPr>
        <sz val="9"/>
        <color theme="1"/>
        <rFont val="Arial"/>
        <family val="2"/>
        <charset val="238"/>
      </rPr>
      <t>company whose principal activity is listed in the Statistical classification of economic activities in the European Community (NACE) with codes 27, 2712, 3314, 35, 351, 3511, 3512, 3513, 3514, 4321.</t>
    </r>
  </si>
  <si>
    <r>
      <t xml:space="preserve">Fossil fuel combustion - carbon intensity is defined </t>
    </r>
    <r>
      <rPr>
        <b/>
        <sz val="9"/>
        <color theme="1"/>
        <rFont val="Arial"/>
        <family val="2"/>
        <charset val="238"/>
      </rPr>
      <t>(tCO2/GJ.) for company</t>
    </r>
    <r>
      <rPr>
        <sz val="9"/>
        <color theme="1"/>
        <rFont val="Arial"/>
        <family val="2"/>
        <charset val="238"/>
      </rPr>
      <t xml:space="preserve"> whose principal activity is listed in the Statistical classification of economic activities in the European Community (NACE) with codes 8, 9, 91,910, 192, 1920, 2014, 352, 3521, 3522, 3523, 4612, 4671, 6, 610, 62, 620.
</t>
    </r>
  </si>
  <si>
    <r>
      <t xml:space="preserve">Automotive industry - carbon intensity is defined </t>
    </r>
    <r>
      <rPr>
        <b/>
        <sz val="9"/>
        <color theme="1"/>
        <rFont val="Arial"/>
        <family val="2"/>
        <charset val="238"/>
      </rPr>
      <t xml:space="preserve">(kgCO2/vkm) </t>
    </r>
    <r>
      <rPr>
        <sz val="9"/>
        <color theme="1"/>
        <rFont val="Arial"/>
        <family val="2"/>
        <charset val="238"/>
      </rPr>
      <t xml:space="preserve">for company whose principal activity is listed in the Statistical classification of economic activities in the European Community (NACE) with codes 2815, 29, 291, 2910, 292, 2920, 293, 2932.
</t>
    </r>
  </si>
  <si>
    <r>
      <t xml:space="preserve">Aviation - carbon intensity is defined </t>
    </r>
    <r>
      <rPr>
        <b/>
        <sz val="9"/>
        <color theme="1"/>
        <rFont val="Arial"/>
        <family val="2"/>
        <charset val="238"/>
      </rPr>
      <t xml:space="preserve">(kgCO2/pkm) </t>
    </r>
    <r>
      <rPr>
        <sz val="9"/>
        <color theme="1"/>
        <rFont val="Arial"/>
        <family val="2"/>
        <charset val="238"/>
      </rPr>
      <t>for company</t>
    </r>
    <r>
      <rPr>
        <b/>
        <sz val="9"/>
        <color theme="1"/>
        <rFont val="Arial"/>
        <family val="2"/>
        <charset val="238"/>
      </rPr>
      <t xml:space="preserve"> </t>
    </r>
    <r>
      <rPr>
        <sz val="9"/>
        <color theme="1"/>
        <rFont val="Arial"/>
        <family val="2"/>
        <charset val="238"/>
      </rPr>
      <t xml:space="preserve">whose principal activity is listed in the Statistical classification of economic activities in the European Community (NACE) with codes 3030, 3316, 511, 5110, 512, 5121, 5223, 2815, 29, 291, 2910, 292, 2920, 293, 2932. </t>
    </r>
  </si>
  <si>
    <r>
      <t xml:space="preserve">Maritime transport - carbon intensity is defined </t>
    </r>
    <r>
      <rPr>
        <b/>
        <sz val="9"/>
        <color theme="1"/>
        <rFont val="Arial"/>
        <family val="2"/>
        <charset val="238"/>
      </rPr>
      <t xml:space="preserve">(kgCO2/tkm) </t>
    </r>
    <r>
      <rPr>
        <sz val="9"/>
        <color theme="1"/>
        <rFont val="Arial"/>
        <family val="2"/>
        <charset val="238"/>
      </rPr>
      <t>for company whose principal activity is listed in the Statistical classification of economic activities in the European Community (NACE) with codes 301, 3011, 3012, 3315, 50, 501, 5010, 502, 5020, 5222, 5224, 5229.</t>
    </r>
  </si>
  <si>
    <r>
      <t xml:space="preserve">Cement, clinker and lime production  - carbon intensity is defined </t>
    </r>
    <r>
      <rPr>
        <b/>
        <sz val="9"/>
        <color theme="1"/>
        <rFont val="Arial"/>
        <family val="2"/>
        <charset val="238"/>
      </rPr>
      <t xml:space="preserve">(tCO2/tonne cement) </t>
    </r>
    <r>
      <rPr>
        <sz val="9"/>
        <color theme="1"/>
        <rFont val="Arial"/>
        <family val="2"/>
        <charset val="238"/>
      </rPr>
      <t>for company whose principal activity is listed in the Statistical classification of economic activities in the European Community (NACE) with codes 235, 2351, 2352, 236, 2361, 2363, 2364, 811, 89.</t>
    </r>
  </si>
  <si>
    <r>
      <t xml:space="preserve">Iron and steel, coke, and metal ore production - carbon intensity is defined </t>
    </r>
    <r>
      <rPr>
        <b/>
        <sz val="9"/>
        <color theme="1"/>
        <rFont val="Arial"/>
        <family val="2"/>
        <charset val="238"/>
      </rPr>
      <t>(tCO2/tonne steel)</t>
    </r>
    <r>
      <rPr>
        <sz val="9"/>
        <color theme="1"/>
        <rFont val="Arial"/>
        <family val="2"/>
        <charset val="238"/>
      </rPr>
      <t xml:space="preserve"> for company whose principal activity is listed in the Statistical classification of economic activities in the European Community (NACE) with codes 24, 241, 2410, 242, 2420, 2434, 244, 2442, 2444, 2445, 245, 2451, 2452, 25, 251, 2511, 4672, 5, 51, 510, 52, 520, 7, 72, 729.</t>
    </r>
  </si>
  <si>
    <t>II. Environmental factors (»E«)</t>
  </si>
  <si>
    <t>II. 1. Climate-related changes (greenhouse gas emissions)</t>
  </si>
  <si>
    <t>Does your company calculate i.e. reports and monitors greenhouse gas (GHG) emissions i.e. the company’s carbon footprint?</t>
  </si>
  <si>
    <t xml:space="preserve">If the answer is “YES”, how much were Scope 1 GHG emissions in t CO2 equivalent (data for the years n-1, n-2 and n-3)?[7] </t>
  </si>
  <si>
    <t>Year n-3</t>
  </si>
  <si>
    <t>Year n-2</t>
  </si>
  <si>
    <t>Year n-1</t>
  </si>
  <si>
    <t>If the answer is “YES”, how much were GHG emissions scope 2 in t CO2 equivalent. (data for the years n-1, n-2 and n-3)?[8]</t>
  </si>
  <si>
    <t>If the answer is “YES”, how much were Scope 3 GHG emissions in t CO2 equivalent.(data for the years n-1, n-2 and n-3)?[9]</t>
  </si>
  <si>
    <t>Does your company have in place approved goal/strategy for transition to “net-zero” carbon emission operations by 2050?</t>
  </si>
  <si>
    <t>Does your company operate a facility to which a greenhouse gas (GHG) permit has been issued? [10]</t>
  </si>
  <si>
    <t>Do prices of emission allowances under the EU’s Emissions Trading Scheme and environmental levies considerably affect your company’s profitability?</t>
  </si>
  <si>
    <t>II. 2. Energy efficiency</t>
  </si>
  <si>
    <t>Is your company energy intensive?[11]</t>
  </si>
  <si>
    <t>How much was the company’s annual primary energy consumption[12] during the past 3 years (data for the years n-1, n-2 and n-3)??</t>
  </si>
  <si>
    <t>Energy in v MWh (n-1)</t>
  </si>
  <si>
    <t>Energy in MWh (n-2)</t>
  </si>
  <si>
    <t>Energy in MWh (n-3)</t>
  </si>
  <si>
    <t>What was the company’s consumption of renewable energy (in %) in proportion to its total primary energy consumption in the year n-1?</t>
  </si>
  <si>
    <t>What was the company’s electricity consumption (in %) in proportion to its total primary energy consumption in the year n-1?</t>
  </si>
  <si>
    <t>What was the company’s gas consumption (in %) in proportion to its total primary energy consumption in the year n-1?</t>
  </si>
  <si>
    <t>What was the company’s consumption of petroleum products (in %) in proportion to its total primary energy consumption in the year n-1?</t>
  </si>
  <si>
    <t>Does the company have in place a plan for improving energy efficiency over the next 3-year period?</t>
  </si>
  <si>
    <t>Is your company planning investments serving to deliver a substantial reduction of energy usage/consumption in the next 3 years?</t>
  </si>
  <si>
    <t>Does the company have in place a control information system that enables energy management and targeted monitoring of energy usage, and a full-time energy manager?</t>
  </si>
  <si>
    <t>Did the company obtain the energy performance certificate better than C class for most of its freehold buildings used for carrying out the company’s activity?</t>
  </si>
  <si>
    <t>II. 3. Water consumption</t>
  </si>
  <si>
    <t>How much is the combined annual water consumption (in m3) in the preceding 3-year period (data for the years n-1, n-2 and n-3)?</t>
  </si>
  <si>
    <t>Water (n-1)</t>
  </si>
  <si>
    <t>Water (n-2)</t>
  </si>
  <si>
    <t>Water (n-3)</t>
  </si>
  <si>
    <t xml:space="preserve">What share of water consumed in the business process your company re-uses? </t>
  </si>
  <si>
    <t>Is your company planning major investments in the area of potable water management or abstracted water management, wastewater management, recycling of water or industrial wastewater discharge management in the next 3 years?</t>
  </si>
  <si>
    <t>II. 4. Prevention of pollution</t>
  </si>
  <si>
    <t>Does your company have to perform measurements in accordance with legislation governing operational monitoring of the emission of substances into the atmosphere from stationary pollution sources (pollutant emission)?</t>
  </si>
  <si>
    <t>Did your company exceed the permitted pollution values with respect to the authorised benchmarks over the last 3-year period?</t>
  </si>
  <si>
    <t>If the answer is “YES”, please specify the number of the identified exceedances/overruns over the last 3-year period (data for the years n-1, n-2 and n-3)?</t>
  </si>
  <si>
    <t>Number (n-1)</t>
  </si>
  <si>
    <t>Number (n-2)</t>
  </si>
  <si>
    <t>Number (n-3)</t>
  </si>
  <si>
    <t>If the answer is “YES”, how large the overruns were beyond the permitted/authorised value (data for the years n-1, n-2 in n-3)?</t>
  </si>
  <si>
    <t>If the answer is “YES”, what the amount of the financial penalties/fines was for the offences committed during the past 3 years (in EUR; data for the years n-1, n-2 and n-3)?</t>
  </si>
  <si>
    <t>Amount (n-1)</t>
  </si>
  <si>
    <t>Amount (n-2)</t>
  </si>
  <si>
    <t>Amount (n-3)</t>
  </si>
  <si>
    <t xml:space="preserve">Has your company put in place procedures/practices/techniques for reducing pollution and/or improving control over pollution prevention? </t>
  </si>
  <si>
    <t xml:space="preserve">Is your company planning investments in procedures/practices/techniques for reducing pollution and/or improving control over pollution prevention in the next 3 years? </t>
  </si>
  <si>
    <t>Is your company on the E-PRTR list of pollutants? [13]</t>
  </si>
  <si>
    <t>II. 5. Circular economy/waste management</t>
  </si>
  <si>
    <t>What is the annual quantity of waste (in tonnes) generated by the company during the past year (n-1) by category as follows below:</t>
  </si>
  <si>
    <t>- non-hazardous waste</t>
  </si>
  <si>
    <t>- hazardous waste</t>
  </si>
  <si>
    <t>Did you reduce the quantity of waste in your company (either by waste recycling, re-use waste or by selling waste to another company) during the past year (n-1)?</t>
  </si>
  <si>
    <t>Are you planning in your company to reduce the quantity of waste (either by waste recycling, re-use waste or by selling waste to another company) in the next 3 years?</t>
  </si>
  <si>
    <t xml:space="preserve">Please indicate the trend of change in the share of generated waste by category as follows below: </t>
  </si>
  <si>
    <t xml:space="preserve">What is the annual cost in your company for waste disposal/handling (in EUR, the figure for the year n-1)? </t>
  </si>
  <si>
    <t>What is the annual waste management/waste disposal revenue in your company (in EUR, the figure for the year n-1)?</t>
  </si>
  <si>
    <t>Does the company have formalised procedures for waste storage, management and disposal?</t>
  </si>
  <si>
    <t>II. 6. Biodiversity and healthy ecosystems</t>
  </si>
  <si>
    <t>Are the company’s operations carried out in or in the vicinity of protected areas[14] for which consent granted by a nature conservation authority is required</t>
  </si>
  <si>
    <t>If the answer is “YES”, please specify the distance (in metres) and the category of the protected area (National park, Regional park, Landscape park, Nature reserve, Natural monument).</t>
  </si>
  <si>
    <t>Does your company by engaging in its activity directly impact biodiversity (causes reduction/vanishing of animal and plant species)?</t>
  </si>
  <si>
    <t>II. 7. Environmental risks</t>
  </si>
  <si>
    <t>Please indicate climate-related physical risks[15] to which your company was exposed over the past 3 years.</t>
  </si>
  <si>
    <t>Type of climate and/or environmental change/impact (for the period of the past 3 years)</t>
  </si>
  <si>
    <t>Fire</t>
  </si>
  <si>
    <t>Number of loss events</t>
  </si>
  <si>
    <t>Do you find loss events to be of chronic nature (there is substantial probability of repeating loss events)?</t>
  </si>
  <si>
    <t>Total gross loss from loss events in EUR (1)</t>
  </si>
  <si>
    <t>Total compensation (insurance and other) in EUR (2)</t>
  </si>
  <si>
    <t>Total net loss from loss events in EUR
(3) = (1) - (2)</t>
  </si>
  <si>
    <t>Major storm</t>
  </si>
  <si>
    <t>Flooding</t>
  </si>
  <si>
    <t>Frost</t>
  </si>
  <si>
    <t>Landslide</t>
  </si>
  <si>
    <t>Drought / shortage of water</t>
  </si>
  <si>
    <t>Other</t>
  </si>
  <si>
    <t>Does your company have in place measures for adjustment to the future impact of climate-related physical risks?</t>
  </si>
  <si>
    <t>Please indicate estimated investments to be made in the next 3 years for adjustment to climate-related physical risks (in EUR).</t>
  </si>
  <si>
    <t xml:space="preserve">Do your estimates indicate that in the next 10 years your company will be exposed to any of the following climate-related transition risks:[16] </t>
  </si>
  <si>
    <t>- technology,</t>
  </si>
  <si>
    <t>- legislation</t>
  </si>
  <si>
    <t>- market preference</t>
  </si>
  <si>
    <t>Do you expect that climate-related transition risks will result in substantially higher costs for your company incurred in order to adapt your processes and equipment (e.g. emission credits and other charges/levies, investments …)?</t>
  </si>
  <si>
    <t>III. Social factors (»S«)</t>
  </si>
  <si>
    <t>III. 1. General</t>
  </si>
  <si>
    <t>Has your company put in place policies relating to the social aspects of operations in the following areas:</t>
  </si>
  <si>
    <r>
      <t>-</t>
    </r>
    <r>
      <rPr>
        <sz val="7"/>
        <color theme="1"/>
        <rFont val="Times New Roman"/>
        <family val="1"/>
        <charset val="238"/>
      </rPr>
      <t xml:space="preserve">         </t>
    </r>
    <r>
      <rPr>
        <sz val="9"/>
        <color theme="1"/>
        <rFont val="Arial"/>
        <family val="2"/>
        <charset val="238"/>
      </rPr>
      <t>respect for human rights</t>
    </r>
  </si>
  <si>
    <r>
      <t>-</t>
    </r>
    <r>
      <rPr>
        <sz val="7"/>
        <color theme="1"/>
        <rFont val="Times New Roman"/>
        <family val="1"/>
        <charset val="238"/>
      </rPr>
      <t xml:space="preserve">         </t>
    </r>
    <r>
      <rPr>
        <sz val="9"/>
        <color theme="1"/>
        <rFont val="Arial"/>
        <family val="2"/>
        <charset val="238"/>
      </rPr>
      <t>equal opportunities / non-discriminatory practice</t>
    </r>
  </si>
  <si>
    <r>
      <t>-</t>
    </r>
    <r>
      <rPr>
        <sz val="7"/>
        <color theme="1"/>
        <rFont val="Times New Roman"/>
        <family val="1"/>
        <charset val="238"/>
      </rPr>
      <t xml:space="preserve">         </t>
    </r>
    <r>
      <rPr>
        <sz val="9"/>
        <color theme="1"/>
        <rFont val="Arial"/>
        <family val="2"/>
        <charset val="238"/>
      </rPr>
      <t xml:space="preserve">encouragement of staff diversity </t>
    </r>
  </si>
  <si>
    <r>
      <t>-</t>
    </r>
    <r>
      <rPr>
        <sz val="7"/>
        <color theme="1"/>
        <rFont val="Times New Roman"/>
        <family val="1"/>
        <charset val="238"/>
      </rPr>
      <t xml:space="preserve">         </t>
    </r>
    <r>
      <rPr>
        <sz val="9"/>
        <color theme="1"/>
        <rFont val="Arial"/>
        <family val="2"/>
        <charset val="238"/>
      </rPr>
      <t>provision of health and safety at work</t>
    </r>
  </si>
  <si>
    <r>
      <t>-</t>
    </r>
    <r>
      <rPr>
        <sz val="7"/>
        <color theme="1"/>
        <rFont val="Times New Roman"/>
        <family val="1"/>
        <charset val="238"/>
      </rPr>
      <t xml:space="preserve">         </t>
    </r>
    <r>
      <rPr>
        <sz val="9"/>
        <color theme="1"/>
        <rFont val="Arial"/>
        <family val="2"/>
        <charset val="238"/>
      </rPr>
      <t>child labour and illegal work prevention</t>
    </r>
  </si>
  <si>
    <t>-       ethical business conduct</t>
  </si>
  <si>
    <t>Which goals in the social area is the company monitoring (the goals regarding the employees education/training, donations, sponsorships, cooperation with the local community, foundations …)?</t>
  </si>
  <si>
    <t>Does your company achieve the set goals in the social area?</t>
  </si>
  <si>
    <t>Have any sanctions been imposed on your company during the past 3 years for breaches of the rules in force governing health and safety at work, i.e. breaches of labour codes and other areas[17]?</t>
  </si>
  <si>
    <t>Has your company obtained externally verified certificates issued under standards associated with social matters (e.g. health and safety at work, corporate responsibility, quality of products/services, certificate attesting to socially responsible operations, family-friendly company …)[18]?</t>
  </si>
  <si>
    <t>If the answer is “YES”, please list the certificates.</t>
  </si>
  <si>
    <t>Has your company subscribed to any global, i.e. regional, sectoral commitments in the area of  social impacts (membership of sectoral initiatives)[19]?</t>
  </si>
  <si>
    <t>If the answer is “YES”, please specify the initiatives subscribed by the company.</t>
  </si>
  <si>
    <t>III. 2. Impact on community/society</t>
  </si>
  <si>
    <t>Does your company have programmes for support to local communities?</t>
  </si>
  <si>
    <t>If the answer is “YES”, what these programmes are about?</t>
  </si>
  <si>
    <t>Please indicate in which organised voluntary actions the employees of your company took part during the past year?</t>
  </si>
  <si>
    <t>Was your company exposed during the past 3 years to adverse events that included interventions of non-governmental organisations, media or protests?</t>
  </si>
  <si>
    <t>If the answer is “YES”, please provide a short description of such event(s) and the severity of the consequences.</t>
  </si>
  <si>
    <t>In case that your company allocates funds to donations/sponsorships, please specify the total amount the company allocated to that purpose during the past 3 years (data for the years n-1, n-2 and n-3 in EUR).</t>
  </si>
  <si>
    <t>III. 3. Employer-employee relations/labour standards and human rights in the corporate sector</t>
  </si>
  <si>
    <t>Does your company provide to its employees additional benefits/bonuses (supplementary pension or health insurance, jubilee benefits, sports activities …)?</t>
  </si>
  <si>
    <t>Has the company acceded to a collective agreement that stipulates a base/starting salary, reimbursement of costs, annual holiday allowance, remuneration policy …?</t>
  </si>
  <si>
    <t>Does the company have in place the education and training system, incentive/reward scheme and career development for its employees?</t>
  </si>
  <si>
    <t>Education and training systems:</t>
  </si>
  <si>
    <t>Incentive/reward systems:</t>
  </si>
  <si>
    <t>Career development systems:</t>
  </si>
  <si>
    <t>Insofar that the company has in place the education and training systems (the answer to the previous question is YES), then please specify:</t>
  </si>
  <si>
    <t>- the share of the employees professionally educated and trained over the year n-1 (calculation: the number of employees in the year in which they attended professional training / the average number of employees in the year concerned)</t>
  </si>
  <si>
    <t>- the average number of training hours per employee in the year n-1 (the calculation: the number of the recorded training hours the employees attended / the average number of employees in the year concerned)</t>
  </si>
  <si>
    <t>Does the company have in place a published code of conduct for employees in which standards and rules of conduct are set out?</t>
  </si>
  <si>
    <t>Is there a trade union operating in the company?</t>
  </si>
  <si>
    <t>Are mechanisms in place for making anonymous complaints regarding irregularities (whistleblowing) and for dealing with irregularities/infringements in the company by the employees?</t>
  </si>
  <si>
    <t>If the answer is “YES”, how many complaints regarding irregularities/infringements the company received during the past 3 years? (data for the years n-1, n-2 and n-3)</t>
  </si>
  <si>
    <t>Number in the year n-1</t>
  </si>
  <si>
    <t>Number in the year n-2</t>
  </si>
  <si>
    <t>Number in the year n-3</t>
  </si>
  <si>
    <t>Please indicate the number of minor injuries suffered by the employees owing to accidents at work during the past 3 years (as reported to the competent institutions on the form for reporting accidents – injuries at work; data for the years n-1, n-2 and n-3).</t>
  </si>
  <si>
    <t>Please indicate the number of more severe injuries suffered by the company’s employees due to accidents at work during the past 3 years (as reported to the competent institutions on the form for reporting accidents – injuries at work; data for the years n-1, n-2 and n-3).</t>
  </si>
  <si>
    <t>Please indicate the number of working days lost due to occupational injuries during the past 3 years (the number working days on which the company employees did not work due to occupational injuries; data for the years n-1, n-2 and n-3).</t>
  </si>
  <si>
    <t>Please indicate the number of working days lost due to employee sickness absence/sick leaves during the past 3 years (the number of working days on which the employees on sick leaves did not work; data for the years n-1, n-2 and n-3).</t>
  </si>
  <si>
    <t>Please indicate the number of legal actions initiated in the labour law area against the company in the past 3 years (data for the years n-1, n-2 and n-3).</t>
  </si>
  <si>
    <t>Please indicate how many times the company employees went on strike during the past 3 years (data for the years n-1, n-2 and n-3).</t>
  </si>
  <si>
    <t>What is the share of the company’s employees on a minimum wage (in %; the figure for the year n-1)?</t>
  </si>
  <si>
    <t>Please indicate the annual percentage of employees who left the company (the turnover rate) during the past 3 years (data for the years n-1, n-2 and n-3)?[20]</t>
  </si>
  <si>
    <t>III. 4. Relationships with customers and suppliers</t>
  </si>
  <si>
    <t>Does your company perform supply chain due diligence also for the purpose of compliance with ESG criteria (such as respecting human rights by suppliers and ethical rules applying to your company)?</t>
  </si>
  <si>
    <t>Does your company cooperate with business partners substantially exposed to the risk of human rights violation (exploitation of employees, underaged person/child labour, precarious work as the prevailing form of employment, and work in unsuitable and dangerous working conditions)?</t>
  </si>
  <si>
    <t>Does your company demand that all its suppliers duly observe the same social standards as it itself observes?</t>
  </si>
  <si>
    <t>Please indicate the number of customer complaints during the past 3 years (data for the years n-1, n-2 and n-3).</t>
  </si>
  <si>
    <t>Please indicate the number of legal actions initiated against the company by customers or suppliers over the past 3 years (data for the years n-1, n-2 and n-3).</t>
  </si>
  <si>
    <t>IV. Governance factors (»G«)</t>
  </si>
  <si>
    <t>IV. 1. Ethical aspects of governance</t>
  </si>
  <si>
    <t>Does your company implement measures for the prevention of bribery and bribery risk management?</t>
  </si>
  <si>
    <t>Do you have information that your company, its owners or directors were involved in bribery, fraud, scam or similar malpractices?</t>
  </si>
  <si>
    <t>Has the company adopted internal policy that regulates value of gifts and advantages individuals in the company may receive or that may be given to individuals outside the company?</t>
  </si>
  <si>
    <t>Does your company provide to its employees training/education with regard to ethics in business activity (anti-corruption, breaching competition regulations)?</t>
  </si>
  <si>
    <t>Please give details on how your employees participate in corporate governance?</t>
  </si>
  <si>
    <t>Has your company adopted the rules for avoiding conflict of interest?</t>
  </si>
  <si>
    <t>Has your company put in place a fraud detection system [21]?</t>
  </si>
  <si>
    <t>IV. 2. Strategy and risk management</t>
  </si>
  <si>
    <t>Has your company put in place a business continuity plan?</t>
  </si>
  <si>
    <t>If the answer is “YES”, please specify when the company’s business continuity plan was last tested.</t>
  </si>
  <si>
    <t xml:space="preserve">Has your company put in place security mechanisms for the protection of personal data? </t>
  </si>
  <si>
    <t>If the answer is “YES”, please provide details.</t>
  </si>
  <si>
    <t xml:space="preserve">Have you detected that during the past year data privacy and security was threatened (e.g. unauthorised intrusions into the system, unauthorised accesses …)? </t>
  </si>
  <si>
    <t>If the answer is “YES”, please specify the number of cases.</t>
  </si>
  <si>
    <t>IV. 3. Diversified management and supervisory boards</t>
  </si>
  <si>
    <t>Does the company have in place policies, which enhance diversity, i.e. encourage the company to have more diversified management board and/or supervisory board with regard to gender, competence and professional background?</t>
  </si>
  <si>
    <t>[3] To qualify as revenues generated by environmentally sustainable economic activities, they shall be generated by the company’s economic activities that meet the criteria laid down in Article 3 of Regulation (EU) 2020/852 on the establishment of a framework to facilitate sustainable investment.</t>
  </si>
  <si>
    <t>[4] An enabling economic activity means engaging in the activity directly enabling other activities to make a substantial contribution to environmental objectives.</t>
  </si>
  <si>
    <t>[5] A transitional economic activity means engaging in the activity that is key to the transition to a zero-carbon society and for which there are still no technologically and economically feasible low-carbon alternatives.</t>
  </si>
  <si>
    <t>[6] To qualify as environmentally sustainable, an economic activity shall meet the criteria for environmentally sustainable economic activities laid down in Article 3 of Regulation (EU) 2020/852 on the establishment of a framework to facilitate sustainable investment.</t>
  </si>
  <si>
    <t>[7] Scope 1 emissions are greenhouse gas emissions(GHG) occurring from sources that are controlled or owned by the company (e.g.: emissions from combustion in boilers, furnaces, vehicles, …), and the company can directly influence and reduce GHG by its business activity/operations. Further information is available at: ghg-protocol-revised.pdf (ghgprotocol.org).</t>
  </si>
  <si>
    <t>[8] Scope 2 emissions are greenhouse gas emissions(GHG) associated with the purchase of electricity, steam, heating or cooling of the organisation. Scope 2 GHG emissions do not physically occur at the location at which energy is generated, but they are taken into account for the preparation of the company’s GHG inventory since they are a consequence of energy consumption for the company’s activities; nevertheless, the company may indirectly influence emission reduction with its operations that reduce emissions. Further information is available at ghg-protocol-revised.pdf (ghgprotocol.org) and https://ghgprotocol.org/sites/default/files/standards/Scope 2 Guidance_Final_Sept26.pdf.</t>
  </si>
  <si>
    <t>[9] Scope 3 emissions of are greenhouse gas emissions(GHG) from the organisation’s sales and supply chains. They are generated indirectly by the use of the resources the organisation needs to carry out its business activity. Scope 3 GHG emissions GHG include all emissions not included in scope 1 and scope 2. For further information go to ghg-protocol-revised.pdf (ghgprotocol.org) and Corporate-Value-Chain-Accounting-Reporing-Standard_041613_2.pdf (ghgprotocol.org)</t>
  </si>
  <si>
    <t>[10] The list of operators of facilities for which GHG permits were issued (last modified on 12 February 2022) Seznam upravljavcev naprav z dovoljenji za izpuščanje toplogrednih plinov.xlsx (gov.si)</t>
  </si>
  <si>
    <t>[11] A company is energy intensive, if the annual purchases of energy products and electricity, purchased or generated within the framework of its economic activity accounts for at least 3% of its annual production value. The cost of purchasing energy products and electricity comprises all taxes other than deductible value added tax. Production value means revenue from sales of goods and rendering of services including aid/subsidies plus or minus the changes in stocks of finished products, work in progress and goods and services purchased for resale, minus the purchases of goods and services for resale.</t>
  </si>
  <si>
    <t>[12] Primary energy consumption refers to the direct use or supply at the source of energy (fuel) that has not been subjected to any conversion or transformation process.</t>
  </si>
  <si>
    <t>[13] E-PRTR stands for European Pollutant Release and Transfer Register.</t>
  </si>
  <si>
    <t>[14] Protected areas are nature parks, nature reserves and nature monuments. Nature parks (defined by law as larger protected areas) are national, regional and landscape parks. The list of the protected areas is available at: Naravni parki, naravni rezervati in naravni spomeniki | GOV.SI. More information is published at the website https://zrsvn-varstvonarave.si/informacije-za-uporabnike/pogosta-vprasanja-in-odgovori/.</t>
  </si>
  <si>
    <t>[15] Climate-related physical risks can be acute or chronic. Acute risks include droughts, floods, extreme precipitation and wildfires. Chronic risks include rising temperatures, the expansion of tropical pests and diseases into temperate zones, and an accelerating loss of biodiversity.</t>
  </si>
  <si>
    <t xml:space="preserve">[17] Sanctions include payment of fines, service of reminders/warnings or other decisions issued by government authorities (including law enforcement, judicial and administrative ones) in consideration of irregularities disclosed. </t>
  </si>
  <si>
    <t>[18] E.g.: World Fair Trade Organization, Fairtrade International, The Global Organic Textile Standard, Family-Friendly Company …</t>
  </si>
  <si>
    <t xml:space="preserve">[19] E.g.: Commitment to taking responsibility, commitment to quality, sustainable company governance, etc.  </t>
  </si>
  <si>
    <t>[20] Recommendable calculation for the turnover rate for year n according to the formula: Turnover rate = (total number of employees who left the organisation in the year n / total number of employees working in the organisation at the end of year n) * 100.</t>
  </si>
  <si>
    <t>[21] Example: management reviews, internal audit reviews, advanced computer system for fraud detection and investigation, etc.</t>
  </si>
  <si>
    <t>[16] Climate-related transition risks or transition risks arise from the structural shifts in the economy caused by the transition to a sustainable economy based on lower consumption of energy and resource conservation. They refer to financial losses suffered by institutions resulting directly or indirectly due to the adaptation to low-carbon and more transparent economy. Its drivers can be the factors such as sudden implementation of climate-related and environmental policies, technological progress, shifts in market sentiment or in market choices.</t>
  </si>
  <si>
    <t>Stolpec1</t>
  </si>
  <si>
    <t>YES, annually</t>
  </si>
  <si>
    <t>YES, periodically</t>
  </si>
  <si>
    <t>NO</t>
  </si>
  <si>
    <t>The company does not measure/has not put in place yet measuring of carbon footprint emissions scope</t>
  </si>
  <si>
    <t>specify (value)</t>
  </si>
  <si>
    <t>If the answer is “YES”, what is your intermediate goal for reducing Scope 1 and Scope 2 GHG emissions by 2030?</t>
  </si>
  <si>
    <t>0-5%</t>
  </si>
  <si>
    <t>5-10%</t>
  </si>
  <si>
    <t>10-20%</t>
  </si>
  <si>
    <t>20-30%</t>
  </si>
  <si>
    <t>above 30%</t>
  </si>
  <si>
    <t>YES, considerable impact</t>
  </si>
  <si>
    <t>YES, minor impact</t>
  </si>
  <si>
    <t>YES, both</t>
  </si>
  <si>
    <t>YES, only controlling information system</t>
  </si>
  <si>
    <t>More than 80%</t>
  </si>
  <si>
    <t>between 50 and 80%</t>
  </si>
  <si>
    <t>up to 50%</t>
  </si>
  <si>
    <t>The company does not re-use water</t>
  </si>
  <si>
    <t>downward</t>
  </si>
  <si>
    <t>upward</t>
  </si>
  <si>
    <t>stable</t>
  </si>
  <si>
    <t>trend</t>
  </si>
  <si>
    <t>pomoč lok. Skupnostim</t>
  </si>
  <si>
    <t>- sponsorships</t>
  </si>
  <si>
    <t>- donations (e.g. to schools, healthcare, sports societies, humanitarian organisations …)</t>
  </si>
  <si>
    <t xml:space="preserve">- voluntarism </t>
  </si>
  <si>
    <t xml:space="preserve">- proactive cooperation with educational programmes </t>
  </si>
  <si>
    <t>- other</t>
  </si>
  <si>
    <t>YES, published on the company’s intranet</t>
  </si>
  <si>
    <t xml:space="preserve">YES, published on the extranet/public website </t>
  </si>
  <si>
    <t>YES</t>
  </si>
  <si>
    <t>they participate through the workers’ council or the workers’ representative</t>
  </si>
  <si>
    <t>they participate through assembly general of the employees</t>
  </si>
  <si>
    <t>they participate through representative in the company’s bodies</t>
  </si>
  <si>
    <t>they do not participate</t>
  </si>
  <si>
    <t>Percentage of fluctutation in the year n-1</t>
  </si>
  <si>
    <t>Percentage of fluctutation in the year n-2</t>
  </si>
  <si>
    <t>Percentage of fluctutation in the year n-3</t>
  </si>
  <si>
    <t>Sustainanalytics</t>
  </si>
  <si>
    <t>Other (please specify)</t>
  </si>
  <si>
    <t>ISO 15001: 2018</t>
  </si>
  <si>
    <t>SA 8000: 2014</t>
  </si>
  <si>
    <t>ISO 50001: 2018 or ISO 50004: 2020</t>
  </si>
  <si>
    <t>NACE - code of the company’s core activity/main source of income:</t>
  </si>
  <si>
    <t>ESG0232</t>
  </si>
  <si>
    <t>ESG0233</t>
  </si>
  <si>
    <t>ESG0234</t>
  </si>
  <si>
    <t>MWh</t>
  </si>
  <si>
    <t>Energija</t>
  </si>
  <si>
    <t>V odstotkih (%)</t>
  </si>
  <si>
    <t>V tonah odpadkov</t>
  </si>
  <si>
    <t>Kemija, farmacija, zdravstvo - proizvodnja plastike</t>
  </si>
  <si>
    <t>V tonah plastike</t>
  </si>
  <si>
    <t>Gradbeništvo, Cement</t>
  </si>
  <si>
    <t>V tonah cementa</t>
  </si>
  <si>
    <t xml:space="preserve">Gradbeništvo, Les </t>
  </si>
  <si>
    <t>Nepremičnine</t>
  </si>
  <si>
    <t>Stroji, kovine - proizvodnja kovin</t>
  </si>
  <si>
    <t>V tonah surovega jekla</t>
  </si>
  <si>
    <t>Avtomobilska industrija</t>
  </si>
  <si>
    <t>Število enot</t>
  </si>
  <si>
    <t>Kg CO2/Km*vozilo</t>
  </si>
  <si>
    <t>Mediji, papir - papir, celuloza</t>
  </si>
  <si>
    <t>V tonah celuloze</t>
  </si>
  <si>
    <t>Stroji, kovine - Stroji</t>
  </si>
  <si>
    <t>Plovba</t>
  </si>
  <si>
    <t>Promet, civilno letalstvo</t>
  </si>
  <si>
    <t>Datum</t>
  </si>
  <si>
    <t>Liter goriva na potniški kilometer</t>
  </si>
  <si>
    <t>Prevoz, Potovanja</t>
  </si>
  <si>
    <t>Rudarstvo, premog</t>
  </si>
  <si>
    <t>Industrija</t>
  </si>
  <si>
    <t>Kmetijstvo,gozdarstvo–Poljedelstvo;Proizvodnjamesa</t>
  </si>
  <si>
    <t>01.63</t>
  </si>
  <si>
    <t>41.20</t>
  </si>
  <si>
    <t>ESG0235</t>
  </si>
  <si>
    <t>ESG0236</t>
  </si>
  <si>
    <t>ESG0237</t>
  </si>
  <si>
    <t>ESG0238</t>
  </si>
  <si>
    <t>ESG0239</t>
  </si>
  <si>
    <t>ESG0240</t>
  </si>
  <si>
    <t>ESG0241</t>
  </si>
  <si>
    <t>ESG0242</t>
  </si>
  <si>
    <t>ESG0243</t>
  </si>
  <si>
    <t>ESG0244</t>
  </si>
  <si>
    <t>ESG0245</t>
  </si>
  <si>
    <t>ESG0246</t>
  </si>
  <si>
    <t>ESG0247</t>
  </si>
  <si>
    <t>ESG0248</t>
  </si>
  <si>
    <t>ESG0249</t>
  </si>
  <si>
    <t>ESG0250</t>
  </si>
  <si>
    <t>ESG0251</t>
  </si>
  <si>
    <t>ESG0252</t>
  </si>
  <si>
    <t>ESG0253</t>
  </si>
  <si>
    <t>ESG0254</t>
  </si>
  <si>
    <t>ESG0255</t>
  </si>
  <si>
    <t>ESG0256</t>
  </si>
  <si>
    <t>ESG0257</t>
  </si>
  <si>
    <t>ESG0258</t>
  </si>
  <si>
    <t>ESG0259</t>
  </si>
  <si>
    <t>ESG0260</t>
  </si>
  <si>
    <t>ESG0261</t>
  </si>
  <si>
    <t>ESG0262</t>
  </si>
  <si>
    <t>ESG0263</t>
  </si>
  <si>
    <t>ESG0264</t>
  </si>
  <si>
    <t>ESG0265</t>
  </si>
  <si>
    <t>ESG0266</t>
  </si>
  <si>
    <t>ESG0267</t>
  </si>
  <si>
    <t>ESG0268</t>
  </si>
  <si>
    <t>ESG0269</t>
  </si>
  <si>
    <t>ESG0270</t>
  </si>
  <si>
    <t>ESG0271</t>
  </si>
  <si>
    <t>ESG0272</t>
  </si>
  <si>
    <t>ESG0273</t>
  </si>
  <si>
    <t>ESG0274</t>
  </si>
  <si>
    <t>ESG0275</t>
  </si>
  <si>
    <t>ESG0276</t>
  </si>
  <si>
    <t>ESG0277</t>
  </si>
  <si>
    <t>ESG0278</t>
  </si>
  <si>
    <t>ESG0279</t>
  </si>
  <si>
    <t>ESG0280</t>
  </si>
  <si>
    <t>ESG0281</t>
  </si>
  <si>
    <t>ESG0282</t>
  </si>
  <si>
    <t>ESG0283</t>
  </si>
  <si>
    <t>ESG0284</t>
  </si>
  <si>
    <t>ESG0285</t>
  </si>
  <si>
    <t>ESG0286</t>
  </si>
  <si>
    <t>ESG0287</t>
  </si>
  <si>
    <t>ESG0288</t>
  </si>
  <si>
    <t>ESG0289</t>
  </si>
  <si>
    <t>ESG0290</t>
  </si>
  <si>
    <t>ESG0291</t>
  </si>
  <si>
    <t>ESG0292</t>
  </si>
  <si>
    <t>ESG0293</t>
  </si>
  <si>
    <t>Dejavnost</t>
  </si>
  <si>
    <t>Izpolnjuje vprašalnik</t>
  </si>
  <si>
    <t>V. Industry specific questions</t>
  </si>
  <si>
    <t>Shift of power generation towards renewable power generation</t>
  </si>
  <si>
    <t>Has your organisation considered the shift from traditional power generation towards renewable power generation?</t>
  </si>
  <si>
    <t>Replacement of simple-cycle (SCCT) plants with combined-cycle gas turbine plants (CCGT)</t>
  </si>
  <si>
    <t>Has your organisation started to replace simple-cycle plants with combined-cycle gas turbine plants?</t>
  </si>
  <si>
    <t>Diversification from oil production/sale</t>
  </si>
  <si>
    <t>Is your organisation diversifying its business from oil and gas-related activities?</t>
  </si>
  <si>
    <t>If yes, could you please indicate the percentage of revenues which will be diversified from Oil &amp; Gas related activities in 2025?</t>
  </si>
  <si>
    <t>Waste Management/Incinerators</t>
  </si>
  <si>
    <t>Does your organisations operate incinerators not compliant with Waste Incineration Directive 2000/76/EC?</t>
  </si>
  <si>
    <t>If yes, could you please indicate the total yearly amount of waste managed in 2025?</t>
  </si>
  <si>
    <t>If yes, could you please indicate the 2025 expected yearly amount of waste managed only by palnts that need to be revamped/decommissioned?</t>
  </si>
  <si>
    <t>Biochemical facilities</t>
  </si>
  <si>
    <t>Does your organisation own biochemical facilities for plastic production?</t>
  </si>
  <si>
    <t>Plastic recyclig activities</t>
  </si>
  <si>
    <t>Is your organisation active in plastic recycling activities?</t>
  </si>
  <si>
    <t>Development of clinker-free alternative novel cements</t>
  </si>
  <si>
    <t>Has your organisation developed clinker-free alternative novel cements?</t>
  </si>
  <si>
    <t>Use of recycled aggregates for the production of cement</t>
  </si>
  <si>
    <t>Certified Wood</t>
  </si>
  <si>
    <t>Are the woods used for your organisation's production or your organisation's products certified by the Forest Stewardship Council (FSC) and/or the Programme for the Endorsement of Forest Certification (PEFC)?</t>
  </si>
  <si>
    <t>If yes, could you please indicate the percentage of your organisation's woods or wood products used in production or sales that are certified by FSC and/or PEFC?</t>
  </si>
  <si>
    <t>Use of wood</t>
  </si>
  <si>
    <t>Is your organisation currently using recycled wood for construction activities?</t>
  </si>
  <si>
    <t>Certification of properties</t>
  </si>
  <si>
    <t>Production technologies</t>
  </si>
  <si>
    <t>Is your organisation's production based on blast furnace (BF) + basic oxygen furnance (BOF) and/or electric arc furnace (EAF)?</t>
  </si>
  <si>
    <t>Renewable energy use</t>
  </si>
  <si>
    <t>Does your organisation use renewable energy in the metal production?</t>
  </si>
  <si>
    <t>If yes, please indicate the percentage of your organisation's energy demand from renewable energy sources in 2025.</t>
  </si>
  <si>
    <t>Production of electric vehicles</t>
  </si>
  <si>
    <t>Has your organisation started producing electric vehicles?</t>
  </si>
  <si>
    <t>If yes, could you please indicate the total number of units (EV + ICE + Hybrid) produced by your organisation in 2025?</t>
  </si>
  <si>
    <t>If yes, could you please indicate the total number of electric vehicles and hybrid vehicles produced by your organisation in 2025?</t>
  </si>
  <si>
    <t>Reporting of average emissions</t>
  </si>
  <si>
    <t>Certified pulp</t>
  </si>
  <si>
    <t>Is your organisation using pulp that is certified by the Forest Stewardship Council (FSC) and/or the Programme for the Endorsement of Forest Certification (PEFC)?</t>
  </si>
  <si>
    <t>If yes, could you please indicate the percentage of pulp certified gy FSC and/or PEFC used in production by your organisation in 2025?</t>
  </si>
  <si>
    <t>Paper production</t>
  </si>
  <si>
    <t>Does your organisation use recycled pulp for paper production?</t>
  </si>
  <si>
    <t>Production</t>
  </si>
  <si>
    <t>Has your organisation started producing or selling electric machineries?</t>
  </si>
  <si>
    <t>If yes, could you please indicate the total number of units produced or sold by your organisations in 2025?</t>
  </si>
  <si>
    <t>If yes, could you please indicate the total number of electric machineries produced or sold by your organisation in 2025?</t>
  </si>
  <si>
    <t>Sustainable technology use</t>
  </si>
  <si>
    <t>Does your organisation plan to use more sustainable technologies or energy sources, e.g, LNG powered or hybrid vessels, biofuel, hydrogen or ammonia?</t>
  </si>
  <si>
    <t>If yes, could you please indicate the percentage of ships that will be equipped with more sustainable technologies (LNG powered or hybrid) or fueled by more sustainable energy sources (biofuel, hydrogen or ammonia) in 2025?</t>
  </si>
  <si>
    <t>Installation of closed-toop scrubbers</t>
  </si>
  <si>
    <t>Does your organisation install closed-toop scrubbers on its shipping fleet?</t>
  </si>
  <si>
    <t>If yes, could you please indicate the total number of your organisation's ships in 2025?</t>
  </si>
  <si>
    <t>If yes, could you please indicate the number of ships with closed-toop scrubbers in 2025?</t>
  </si>
  <si>
    <t>Fuel consumption per passenger</t>
  </si>
  <si>
    <t>Has your organisation defined a plan to reduce fuel consumption per passenger?</t>
  </si>
  <si>
    <t>If yes, could you please indicate the target year?</t>
  </si>
  <si>
    <t>Transportation units</t>
  </si>
  <si>
    <t>Has your organisation started using electric/hybrid vehicles?</t>
  </si>
  <si>
    <t>If yes, could you please indicate the total number of your organisation's transportation units in 2025?</t>
  </si>
  <si>
    <t>If yes, could you please indicate the total number of your organisation's electric/hybrid vehicles in 2025?</t>
  </si>
  <si>
    <t>Use of pesticidies</t>
  </si>
  <si>
    <t>Is your organisation currently using pesticides in its farming processes?</t>
  </si>
  <si>
    <t>If yes, has your organisation defined a plan to reduce its usage of pesticides?</t>
  </si>
  <si>
    <t>Business diversification</t>
  </si>
  <si>
    <t>Is your organisation considering diversifying its business model from coal?</t>
  </si>
  <si>
    <t>If yes, could you please indicate the percentage of revenue that will be diversified from mining or mining related activities in 2025?</t>
  </si>
  <si>
    <t>NACE DEJAVNOST LVL 4</t>
  </si>
  <si>
    <t>If yes, could you please indicate the total installed capacity your organisation has planned for 2025? (MWh)</t>
  </si>
  <si>
    <t>If yes, could you please indicate the total installed capacity derived from renewable sources in 2025? (MWh)</t>
  </si>
  <si>
    <t>If yes, could you please indicate the total installed capacity planned in 2025? (MWh)</t>
  </si>
  <si>
    <t>If yes, could you please indicate the amount of installed capacity derived from combined-cycle gas turbine plants plannes in 2025? (MWh)</t>
  </si>
  <si>
    <t>If yes, could you please indicate the total yearly amount of plastic produced in 2025 by your organisation? (Tonnes of waste)</t>
  </si>
  <si>
    <t>If yes, could you please indicate the total yearly amount of plastic produced only by bio-chemical plants in 2025 by your organisation? ¸¸</t>
  </si>
  <si>
    <t>If yes, could you please indicate the total amount of plastic produced by your organisation in 2025? (Tonnes of plastic)</t>
  </si>
  <si>
    <t>If yes, could you please indicate the total amount of plastic recycled by your organisation in 2025? (Tonnes of plastic)</t>
  </si>
  <si>
    <t>If yes, could you please indicate the expected total production of cement by your organisation in 2025? (Tonnes of cement)</t>
  </si>
  <si>
    <t>If yes, could you please indicate the expected total amount of clinker-free alternative novel cement by your organisation in 2025? (Tonnes of cement)</t>
  </si>
  <si>
    <t>If yes, could you please provide the amount of cement derived from recycled aggregates in 2025? (Tonnes of cement)</t>
  </si>
  <si>
    <t xml:space="preserve">Does your organisation use recycled aggregates for the production of cement? </t>
  </si>
  <si>
    <t>If yes, could you please indicate the total amount of wood used for construction activities (or wood in sales) in 2025? (Tonnes of wood)</t>
  </si>
  <si>
    <t>If yes, could you please indicate the amount of recycled wood used by your organisation for construction activities in 2025? (Tonnes of wood)</t>
  </si>
  <si>
    <t>Could you please provide us with the information of your organisation's properties rated excellent (or above) with LEED Gold and/or BREEAM in 2025? (in %)</t>
  </si>
  <si>
    <t>Could you please indicate the amount of your organisation's crude steel production derived from BF and BOF in 2025? (Tonnes of crude steel)</t>
  </si>
  <si>
    <t>Could you please indicate the amount of your organisation's crude steel production derived from EAF in 2025?(Tonnes of crude steel)</t>
  </si>
  <si>
    <t xml:space="preserve">Does your organisation report average emissions per km per vehicle? </t>
  </si>
  <si>
    <t>Could you please indicate the average emission per km per vehicle of all vehicles produced or sold by your organisation in 2025? (Kg CO2)</t>
  </si>
  <si>
    <t>If yes, could you please indicate the estimated amount of pulp used for paper production in 2025? (Tonnes of pulp)</t>
  </si>
  <si>
    <t>If yes, could you please indicate the total amount of recycled pulp used for paper production in 2025? (Tonnes of pulp)</t>
  </si>
  <si>
    <t>If yes, could you please indicate your current fuel consumption per RPK (revenue-passenger-kilometre)? (Litre of fuel per RPK)</t>
  </si>
  <si>
    <t>If yes, could you please indicate your target fuel consumption per RPK (revenue-passenger-kilometre)? (Litre of fuel per RPK)</t>
  </si>
  <si>
    <t>Warnings:</t>
  </si>
  <si>
    <t>Has your company's carbon footprint calculations been verified by external auditors?</t>
  </si>
  <si>
    <t>If YES then please list the name of the external auditor</t>
  </si>
  <si>
    <t>What is the annual amount of waste (in tons) that the company recycled in the last year (n-1)?</t>
  </si>
  <si>
    <t>If the company is required to report in accordance with Article 70c of the Companies Act (ZGD-1), what was the share of investments in fixed assets for the production of products or services associated with environmentally sustainable economic activities during the past year[6] (share of investments in line with EU taxonomy) ? (in %)</t>
  </si>
  <si>
    <t xml:space="preserve">If the company is required to report in accordance with Article 70c of the Companies Act (ZGD-1), what was the share of its revenues generated by engaging in environmentally sustainable economic activities[3] of the company’s total sales revenues during the past year (share of income in line with EU taxonomy) ? (in %). </t>
  </si>
  <si>
    <t>If your company falls into a specific industry (question 12), you must partially fill out the "Industry specific" sheet.</t>
  </si>
  <si>
    <t>Does your company have a commitment to transition to carbon-free operations by 2050?</t>
  </si>
  <si>
    <t>59.190</t>
  </si>
  <si>
    <t>24.20</t>
  </si>
  <si>
    <t>v2.0</t>
  </si>
  <si>
    <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</si>
</sst>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238"/>
      <scheme val="minor"/>
    </font>
    <font>
      <sz val="10"/>
      <color theme="1"/>
      <name val="Arial"/>
      <family val="2"/>
      <charset val="238"/>
    </font>
    <font>
      <b/>
      <sz val="10"/>
      <color theme="1"/>
      <name val="Arial"/>
      <family val="2"/>
      <charset val="238"/>
    </font>
    <font>
      <b/>
      <sz val="7"/>
      <color rgb="FF0070C0"/>
      <name val="Arial"/>
      <family val="2"/>
      <charset val="238"/>
    </font>
    <font>
      <b/>
      <sz val="12"/>
      <color rgb="FF0070C0"/>
      <name val="Arial"/>
      <family val="2"/>
      <charset val="238"/>
    </font>
    <font>
      <b/>
      <sz val="12"/>
      <color rgb="FF000000"/>
      <name val="Arial"/>
      <family val="2"/>
      <charset val="238"/>
    </font>
    <font>
      <b/>
      <sz val="12"/>
      <color theme="1"/>
      <name val="Arial"/>
      <family val="2"/>
      <charset val="238"/>
    </font>
    <font>
      <sz val="7"/>
      <color theme="1"/>
      <name val="Arial"/>
      <family val="2"/>
      <charset val="238"/>
    </font>
    <font>
      <sz val="9"/>
      <color theme="1"/>
      <name val="Arial"/>
      <family val="2"/>
      <charset val="238"/>
    </font>
    <font>
      <i/>
      <sz val="9"/>
      <color theme="1"/>
      <name val="Arial"/>
      <family val="2"/>
      <charset val="238"/>
    </font>
    <font>
      <vertAlign val="superscript"/>
      <sz val="9"/>
      <color theme="1"/>
      <name val="Arial"/>
      <family val="2"/>
      <charset val="238"/>
    </font>
    <font>
      <u/>
      <sz val="11"/>
      <color theme="10"/>
      <name val="Calibri"/>
      <family val="2"/>
      <charset val="238"/>
      <scheme val="minor"/>
    </font>
    <font>
      <u/>
      <sz val="9"/>
      <color theme="10"/>
      <name val="Arial"/>
      <family val="2"/>
      <charset val="238"/>
    </font>
    <font>
      <b/>
      <sz val="14"/>
      <color rgb="FF0070C0"/>
      <name val="Arial"/>
      <family val="2"/>
      <charset val="238"/>
    </font>
    <font>
      <b/>
      <sz val="11"/>
      <color theme="1"/>
      <name val="Arial"/>
      <family val="2"/>
      <charset val="238"/>
    </font>
    <font>
      <b/>
      <sz val="16"/>
      <color theme="1"/>
      <name val="Arial"/>
      <family val="2"/>
      <charset val="238"/>
    </font>
    <font>
      <b/>
      <sz val="10"/>
      <color rgb="FFBFBFBF"/>
      <name val="Arial"/>
      <family val="2"/>
      <charset val="238"/>
    </font>
    <font>
      <sz val="11"/>
      <color rgb="FFFF0000"/>
      <name val="Calibri"/>
      <family val="2"/>
      <charset val="238"/>
      <scheme val="minor"/>
    </font>
    <font>
      <sz val="11"/>
      <color theme="1"/>
      <name val="Calibri"/>
      <family val="2"/>
      <charset val="238"/>
    </font>
    <font>
      <b/>
      <sz val="11"/>
      <color rgb="FFFF0000"/>
      <name val="Calibri"/>
      <family val="2"/>
      <charset val="238"/>
      <scheme val="minor"/>
    </font>
    <font>
      <sz val="11"/>
      <color theme="1"/>
      <name val="Calibri"/>
      <family val="2"/>
    </font>
    <font>
      <b/>
      <sz val="11"/>
      <color theme="1"/>
      <name val="Calibri"/>
      <family val="2"/>
      <charset val="238"/>
    </font>
    <font>
      <sz val="11"/>
      <color theme="1"/>
      <name val="Calibri"/>
      <family val="2"/>
      <charset val="238"/>
    </font>
    <font>
      <b/>
      <sz val="11"/>
      <color theme="1"/>
      <name val="Calibri"/>
      <family val="2"/>
      <charset val="238"/>
      <scheme val="minor"/>
    </font>
    <font>
      <b/>
      <sz val="11"/>
      <color theme="1"/>
      <name val="Calibri"/>
      <family val="2"/>
      <charset val="238"/>
    </font>
    <font>
      <b/>
      <sz val="9"/>
      <color theme="1"/>
      <name val="Arial"/>
      <family val="2"/>
      <charset val="238"/>
    </font>
    <font>
      <b/>
      <sz val="10"/>
      <color theme="0"/>
      <name val="Arial"/>
      <family val="2"/>
      <charset val="238"/>
    </font>
    <font>
      <b/>
      <sz val="10"/>
      <color theme="0" tint="-0.249977111117893"/>
      <name val="Arial"/>
      <family val="2"/>
      <charset val="238"/>
    </font>
    <font>
      <b/>
      <sz val="11"/>
      <name val="Arial"/>
      <family val="2"/>
      <charset val="238"/>
    </font>
    <font>
      <sz val="7"/>
      <color theme="1"/>
      <name val="Times New Roman"/>
      <family val="1"/>
      <charset val="238"/>
    </font>
    <font>
      <sz val="9"/>
      <color theme="1"/>
      <name val="Calibri"/>
      <family val="2"/>
      <charset val="238"/>
      <scheme val="minor"/>
    </font>
    <font>
      <sz val="8"/>
      <name val="Calibri"/>
      <family val="2"/>
      <charset val="238"/>
      <scheme val="minor"/>
    </font>
    <font>
      <b/>
      <sz val="11"/>
      <name val="Calibri"/>
      <family val="2"/>
      <charset val="238"/>
    </font>
    <font>
      <sz val="11"/>
      <color theme="1"/>
      <name val="Calibri"/>
      <family val="2"/>
      <charset val="238"/>
      <scheme val="minor"/>
    </font>
    <font>
      <b/>
      <sz val="9"/>
      <color theme="0" tint="-0.14999847407452621"/>
      <name val="Arial"/>
      <family val="2"/>
      <charset val="238"/>
    </font>
  </fonts>
  <fills count="16">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1"/>
        <bgColor indexed="64"/>
      </patternFill>
    </fill>
    <fill>
      <patternFill patternType="solid">
        <fgColor theme="2"/>
        <bgColor indexed="64"/>
      </patternFill>
    </fill>
    <fill>
      <patternFill patternType="solid">
        <fgColor rgb="FFFFFF00"/>
        <bgColor indexed="64"/>
      </patternFill>
    </fill>
    <fill>
      <patternFill patternType="solid">
        <fgColor theme="6" tint="0.79998168889431442"/>
        <bgColor indexed="65"/>
      </patternFill>
    </fill>
    <fill>
      <patternFill patternType="solid">
        <fgColor theme="9" tint="0.79998168889431442"/>
        <bgColor indexed="65"/>
      </patternFill>
    </fill>
    <fill>
      <patternFill patternType="solid">
        <fgColor theme="4" tint="0.79998168889431442"/>
        <bgColor theme="4" tint="0.79998168889431442"/>
      </patternFill>
    </fill>
    <fill>
      <patternFill patternType="solid">
        <fgColor rgb="FFFFC00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thin">
        <color auto="1"/>
      </bottom>
      <diagonal/>
    </border>
    <border>
      <left/>
      <right/>
      <top/>
      <bottom style="medium">
        <color indexed="64"/>
      </bottom>
      <diagonal/>
    </border>
  </borders>
  <cellStyleXfs count="6">
    <xf numFmtId="0" fontId="0" fillId="0" borderId="0"/>
    <xf numFmtId="0" fontId="11" fillId="0" borderId="0" applyNumberFormat="0" applyFill="0" applyBorder="0" applyAlignment="0" applyProtection="0"/>
    <xf numFmtId="0" fontId="20" fillId="0" borderId="0"/>
    <xf numFmtId="0" fontId="32" fillId="0" borderId="14"/>
    <xf numFmtId="0" fontId="33" fillId="12" borderId="0" applyNumberFormat="0" applyBorder="0" applyAlignment="0" applyProtection="0"/>
    <xf numFmtId="0" fontId="33" fillId="13" borderId="0" applyNumberFormat="0" applyBorder="0" applyAlignment="0" applyProtection="0"/>
  </cellStyleXfs>
  <cellXfs count="199">
    <xf numFmtId="0" fontId="0" fillId="0" borderId="0" xfId="0"/>
    <xf numFmtId="0" fontId="8" fillId="0" borderId="0" xfId="0" applyFont="1"/>
    <xf numFmtId="0" fontId="8" fillId="0" borderId="2" xfId="0" applyFont="1" applyBorder="1" applyAlignment="1">
      <alignment vertical="center" wrapText="1"/>
    </xf>
    <xf numFmtId="0" fontId="8" fillId="0" borderId="3" xfId="0" applyFont="1" applyBorder="1" applyAlignment="1">
      <alignment vertical="center" wrapText="1"/>
    </xf>
    <xf numFmtId="0" fontId="9" fillId="0" borderId="2" xfId="0" applyFont="1" applyBorder="1" applyAlignment="1">
      <alignment vertical="center" wrapText="1"/>
    </xf>
    <xf numFmtId="0" fontId="9" fillId="0" borderId="5" xfId="0" applyFont="1" applyBorder="1" applyAlignment="1">
      <alignment vertical="center" wrapText="1"/>
    </xf>
    <xf numFmtId="0" fontId="9" fillId="0" borderId="3" xfId="0" applyFont="1" applyBorder="1" applyAlignment="1">
      <alignment vertical="center" wrapText="1"/>
    </xf>
    <xf numFmtId="0" fontId="12" fillId="0" borderId="2" xfId="1" applyFont="1" applyBorder="1" applyAlignment="1">
      <alignment vertical="center" wrapText="1"/>
    </xf>
    <xf numFmtId="0" fontId="8" fillId="0" borderId="1" xfId="0" applyFont="1" applyBorder="1" applyAlignment="1">
      <alignment vertical="center" wrapText="1"/>
    </xf>
    <xf numFmtId="0" fontId="15" fillId="0" borderId="0" xfId="0" applyFont="1" applyAlignment="1">
      <alignment horizontal="left" vertical="center"/>
    </xf>
    <xf numFmtId="0" fontId="18" fillId="0" borderId="0" xfId="0" applyFont="1"/>
    <xf numFmtId="0" fontId="18" fillId="2" borderId="0" xfId="0" applyFont="1" applyFill="1"/>
    <xf numFmtId="0" fontId="0" fillId="2" borderId="0" xfId="0" applyFill="1"/>
    <xf numFmtId="0" fontId="9" fillId="0" borderId="1" xfId="0" applyFont="1" applyBorder="1" applyAlignment="1">
      <alignment vertical="center" wrapText="1"/>
    </xf>
    <xf numFmtId="0" fontId="0" fillId="0" borderId="7" xfId="0" applyBorder="1"/>
    <xf numFmtId="0" fontId="0" fillId="0" borderId="11" xfId="0" applyBorder="1"/>
    <xf numFmtId="0" fontId="0" fillId="0" borderId="10" xfId="0" applyBorder="1"/>
    <xf numFmtId="0" fontId="0" fillId="3" borderId="6" xfId="0" applyFill="1" applyBorder="1" applyAlignment="1">
      <alignment vertical="top"/>
    </xf>
    <xf numFmtId="0" fontId="0" fillId="3" borderId="4" xfId="0" applyFill="1" applyBorder="1" applyAlignment="1">
      <alignment vertical="top"/>
    </xf>
    <xf numFmtId="0" fontId="0" fillId="3" borderId="6" xfId="0" applyFill="1" applyBorder="1" applyAlignment="1">
      <alignment vertical="top" wrapText="1"/>
    </xf>
    <xf numFmtId="0" fontId="0" fillId="3" borderId="6" xfId="0" applyFill="1" applyBorder="1" applyAlignment="1">
      <alignment vertical="center" wrapText="1"/>
    </xf>
    <xf numFmtId="0" fontId="0" fillId="3" borderId="6" xfId="0" applyFill="1" applyBorder="1" applyAlignment="1">
      <alignment horizontal="left" vertical="center" wrapText="1" indent="5"/>
    </xf>
    <xf numFmtId="0" fontId="0" fillId="3" borderId="6" xfId="0" applyFill="1" applyBorder="1"/>
    <xf numFmtId="0" fontId="8" fillId="0" borderId="1" xfId="0" applyFont="1" applyBorder="1" applyAlignment="1">
      <alignment horizontal="left" vertical="center" wrapText="1" indent="5"/>
    </xf>
    <xf numFmtId="0" fontId="21" fillId="0" borderId="0" xfId="2" applyFont="1"/>
    <xf numFmtId="0" fontId="22" fillId="0" borderId="0" xfId="2" applyFont="1"/>
    <xf numFmtId="0" fontId="0" fillId="0" borderId="0" xfId="0" applyAlignment="1">
      <alignment horizontal="left" vertical="center"/>
    </xf>
    <xf numFmtId="0" fontId="12" fillId="0" borderId="0" xfId="1" applyFont="1" applyAlignment="1">
      <alignment horizontal="left" vertical="center"/>
    </xf>
    <xf numFmtId="0" fontId="10" fillId="0" borderId="0" xfId="0" applyFont="1" applyAlignment="1">
      <alignment horizontal="left" vertical="center"/>
    </xf>
    <xf numFmtId="0" fontId="8" fillId="0" borderId="5" xfId="0" applyFont="1" applyBorder="1" applyAlignment="1">
      <alignment vertical="center" wrapText="1"/>
    </xf>
    <xf numFmtId="0" fontId="2" fillId="0" borderId="10" xfId="0" applyFont="1" applyBorder="1" applyAlignment="1">
      <alignment horizontal="left" vertical="top" wrapText="1"/>
    </xf>
    <xf numFmtId="0" fontId="7" fillId="0" borderId="10" xfId="0" applyFont="1" applyBorder="1" applyAlignment="1">
      <alignment horizontal="left" vertical="center" wrapText="1"/>
    </xf>
    <xf numFmtId="0" fontId="7" fillId="0" borderId="7" xfId="0" applyFont="1" applyBorder="1" applyAlignment="1">
      <alignment horizontal="left" vertical="center" wrapText="1"/>
    </xf>
    <xf numFmtId="0" fontId="7" fillId="0" borderId="11" xfId="0" applyFont="1" applyBorder="1" applyAlignment="1">
      <alignment horizontal="left" vertical="center" wrapText="1"/>
    </xf>
    <xf numFmtId="0" fontId="8" fillId="0" borderId="3" xfId="0" applyFont="1" applyBorder="1" applyAlignment="1">
      <alignment horizontal="left" vertical="center" wrapText="1" indent="1"/>
    </xf>
    <xf numFmtId="0" fontId="12" fillId="0" borderId="3" xfId="1" applyFont="1" applyBorder="1" applyAlignment="1">
      <alignment vertical="center" wrapText="1"/>
    </xf>
    <xf numFmtId="0" fontId="0" fillId="3" borderId="11" xfId="0" applyFill="1" applyBorder="1"/>
    <xf numFmtId="0" fontId="0" fillId="3" borderId="10" xfId="0" applyFill="1" applyBorder="1"/>
    <xf numFmtId="0" fontId="0" fillId="0" borderId="0" xfId="0" applyAlignment="1">
      <alignment vertical="top"/>
    </xf>
    <xf numFmtId="0" fontId="24" fillId="3" borderId="7" xfId="0" applyFont="1" applyFill="1" applyBorder="1"/>
    <xf numFmtId="0" fontId="23" fillId="3" borderId="9" xfId="0" applyFont="1" applyFill="1" applyBorder="1" applyAlignment="1">
      <alignment vertical="top"/>
    </xf>
    <xf numFmtId="0" fontId="0" fillId="4" borderId="11" xfId="0" applyFill="1" applyBorder="1"/>
    <xf numFmtId="0" fontId="0" fillId="4" borderId="6" xfId="0" applyFill="1" applyBorder="1" applyAlignment="1">
      <alignment vertical="top"/>
    </xf>
    <xf numFmtId="0" fontId="21" fillId="3" borderId="0" xfId="2" applyFont="1" applyFill="1"/>
    <xf numFmtId="0" fontId="22" fillId="3" borderId="0" xfId="2" applyFont="1" applyFill="1"/>
    <xf numFmtId="0" fontId="2" fillId="5" borderId="1" xfId="0" applyFont="1" applyFill="1" applyBorder="1" applyAlignment="1">
      <alignment vertical="center" wrapText="1"/>
    </xf>
    <xf numFmtId="0" fontId="2" fillId="6" borderId="1" xfId="0" applyFont="1" applyFill="1" applyBorder="1" applyAlignment="1">
      <alignment vertical="center" wrapText="1"/>
    </xf>
    <xf numFmtId="0" fontId="14" fillId="6" borderId="1" xfId="0" applyFont="1" applyFill="1" applyBorder="1" applyAlignment="1">
      <alignment vertical="center" wrapText="1"/>
    </xf>
    <xf numFmtId="0" fontId="2" fillId="6" borderId="3" xfId="0" applyFont="1" applyFill="1" applyBorder="1" applyAlignment="1">
      <alignment vertical="center" wrapText="1"/>
    </xf>
    <xf numFmtId="0" fontId="2" fillId="6" borderId="1" xfId="0" applyFont="1" applyFill="1" applyBorder="1" applyAlignment="1">
      <alignment vertical="top" wrapText="1"/>
    </xf>
    <xf numFmtId="0" fontId="13" fillId="6" borderId="8" xfId="0" applyFont="1" applyFill="1" applyBorder="1" applyAlignment="1">
      <alignment horizontal="left" vertical="center" wrapText="1"/>
    </xf>
    <xf numFmtId="0" fontId="0" fillId="0" borderId="0" xfId="0" applyProtection="1">
      <protection locked="0"/>
    </xf>
    <xf numFmtId="0" fontId="8" fillId="0" borderId="3"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8" fillId="6" borderId="3" xfId="0" applyFont="1" applyFill="1" applyBorder="1" applyAlignment="1">
      <alignment vertical="center" wrapText="1"/>
    </xf>
    <xf numFmtId="0" fontId="1" fillId="6" borderId="3" xfId="0" applyFont="1" applyFill="1" applyBorder="1" applyAlignment="1">
      <alignment vertical="center" wrapText="1"/>
    </xf>
    <xf numFmtId="0" fontId="8" fillId="6" borderId="2" xfId="0" applyFont="1" applyFill="1" applyBorder="1" applyAlignment="1">
      <alignment vertical="center" wrapText="1"/>
    </xf>
    <xf numFmtId="0" fontId="8" fillId="6" borderId="5" xfId="0" applyFont="1" applyFill="1" applyBorder="1" applyAlignment="1">
      <alignment vertical="center" wrapText="1"/>
    </xf>
    <xf numFmtId="0" fontId="8" fillId="4" borderId="3" xfId="0" applyFont="1" applyFill="1" applyBorder="1" applyAlignment="1" applyProtection="1">
      <alignment vertical="center" wrapText="1"/>
      <protection locked="0"/>
    </xf>
    <xf numFmtId="0" fontId="8" fillId="4" borderId="1" xfId="0" applyFont="1" applyFill="1" applyBorder="1" applyAlignment="1" applyProtection="1">
      <alignment vertical="center" wrapText="1"/>
      <protection locked="0"/>
    </xf>
    <xf numFmtId="0" fontId="9" fillId="4" borderId="2" xfId="0" applyFont="1" applyFill="1" applyBorder="1" applyAlignment="1" applyProtection="1">
      <alignment vertical="center" wrapText="1"/>
      <protection locked="0"/>
    </xf>
    <xf numFmtId="0" fontId="9" fillId="4" borderId="1" xfId="0" applyFont="1" applyFill="1" applyBorder="1" applyAlignment="1" applyProtection="1">
      <alignment vertical="center" wrapText="1"/>
      <protection locked="0"/>
    </xf>
    <xf numFmtId="0" fontId="17" fillId="6" borderId="1" xfId="0" applyFont="1" applyFill="1" applyBorder="1"/>
    <xf numFmtId="0" fontId="9" fillId="6" borderId="5" xfId="0" applyFont="1" applyFill="1" applyBorder="1" applyAlignment="1">
      <alignment vertical="center" wrapText="1"/>
    </xf>
    <xf numFmtId="0" fontId="6" fillId="6" borderId="2" xfId="0" applyFont="1" applyFill="1" applyBorder="1" applyAlignment="1">
      <alignment vertical="center" wrapText="1"/>
    </xf>
    <xf numFmtId="0" fontId="4" fillId="6" borderId="2" xfId="0" applyFont="1" applyFill="1" applyBorder="1" applyAlignment="1">
      <alignment vertical="center" wrapText="1"/>
    </xf>
    <xf numFmtId="0" fontId="25" fillId="6" borderId="1" xfId="0" applyFont="1" applyFill="1" applyBorder="1" applyAlignment="1">
      <alignment vertical="center" wrapText="1"/>
    </xf>
    <xf numFmtId="0" fontId="8" fillId="7" borderId="3" xfId="0" applyFont="1" applyFill="1" applyBorder="1" applyAlignment="1" applyProtection="1">
      <alignment vertical="center" wrapText="1"/>
      <protection locked="0"/>
    </xf>
    <xf numFmtId="0" fontId="19" fillId="0" borderId="0" xfId="0" applyFont="1"/>
    <xf numFmtId="0" fontId="8" fillId="6" borderId="3" xfId="0" applyFont="1" applyFill="1" applyBorder="1" applyAlignment="1" applyProtection="1">
      <alignment vertical="center" wrapText="1"/>
      <protection locked="0"/>
    </xf>
    <xf numFmtId="0" fontId="23" fillId="0" borderId="6" xfId="0" applyFont="1" applyBorder="1" applyAlignment="1">
      <alignment vertical="top" wrapText="1"/>
    </xf>
    <xf numFmtId="0" fontId="3" fillId="0" borderId="8" xfId="0" applyFont="1" applyBorder="1" applyAlignment="1">
      <alignment horizontal="left" vertical="center" wrapText="1"/>
    </xf>
    <xf numFmtId="1" fontId="0" fillId="0" borderId="0" xfId="0" applyNumberFormat="1"/>
    <xf numFmtId="0" fontId="8" fillId="0" borderId="4" xfId="0" applyFont="1" applyBorder="1" applyAlignment="1">
      <alignment vertical="center" wrapText="1"/>
    </xf>
    <xf numFmtId="0" fontId="5" fillId="6" borderId="1" xfId="0" applyFont="1" applyFill="1" applyBorder="1" applyAlignment="1" applyProtection="1">
      <alignment vertical="center" wrapText="1"/>
      <protection locked="0"/>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indent="5"/>
    </xf>
    <xf numFmtId="0" fontId="2" fillId="0" borderId="8" xfId="0" applyFont="1" applyBorder="1" applyAlignment="1">
      <alignment horizontal="left" vertical="center" wrapText="1"/>
    </xf>
    <xf numFmtId="0" fontId="1" fillId="6" borderId="1" xfId="0" applyFont="1" applyFill="1" applyBorder="1" applyAlignment="1">
      <alignment vertical="center" wrapText="1"/>
    </xf>
    <xf numFmtId="0" fontId="0" fillId="0" borderId="0" xfId="0" applyAlignment="1">
      <alignment horizontal="right" vertical="center"/>
    </xf>
    <xf numFmtId="0" fontId="8" fillId="0" borderId="12" xfId="0" applyFont="1" applyBorder="1" applyAlignment="1">
      <alignmen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2" fillId="6" borderId="12" xfId="0" applyFont="1" applyFill="1" applyBorder="1" applyAlignment="1">
      <alignment vertical="center" wrapText="1"/>
    </xf>
    <xf numFmtId="0" fontId="12" fillId="0" borderId="4" xfId="1" applyFont="1" applyBorder="1" applyAlignment="1">
      <alignment vertical="center" wrapText="1"/>
    </xf>
    <xf numFmtId="0" fontId="9" fillId="0" borderId="12" xfId="0" applyFont="1" applyBorder="1" applyAlignment="1">
      <alignment vertical="center" wrapText="1"/>
    </xf>
    <xf numFmtId="0" fontId="13" fillId="6" borderId="9" xfId="0" applyFont="1" applyFill="1" applyBorder="1" applyAlignment="1">
      <alignment horizontal="left" vertical="center" wrapText="1"/>
    </xf>
    <xf numFmtId="0" fontId="12" fillId="0" borderId="9" xfId="1" applyFont="1" applyBorder="1" applyAlignment="1">
      <alignment vertical="center" wrapText="1"/>
    </xf>
    <xf numFmtId="0" fontId="9" fillId="0" borderId="6" xfId="0" applyFont="1" applyBorder="1" applyAlignment="1">
      <alignment vertical="center" wrapText="1"/>
    </xf>
    <xf numFmtId="0" fontId="9" fillId="0" borderId="4" xfId="0" applyFont="1" applyBorder="1" applyAlignment="1">
      <alignment vertical="center" wrapText="1"/>
    </xf>
    <xf numFmtId="0" fontId="12" fillId="0" borderId="6" xfId="1" applyFont="1" applyBorder="1" applyAlignment="1">
      <alignment vertical="center" wrapText="1"/>
    </xf>
    <xf numFmtId="0" fontId="8" fillId="0" borderId="6" xfId="0" applyFont="1" applyBorder="1" applyAlignment="1">
      <alignment vertical="center" wrapText="1"/>
    </xf>
    <xf numFmtId="0" fontId="2" fillId="6" borderId="4" xfId="0" applyFont="1" applyFill="1" applyBorder="1" applyAlignment="1">
      <alignment horizontal="left" vertical="center" wrapText="1"/>
    </xf>
    <xf numFmtId="0" fontId="12" fillId="6" borderId="4" xfId="1" applyFont="1" applyFill="1" applyBorder="1" applyAlignment="1">
      <alignment vertical="center" wrapText="1"/>
    </xf>
    <xf numFmtId="0" fontId="2" fillId="6" borderId="12" xfId="0" applyFont="1" applyFill="1" applyBorder="1" applyAlignment="1">
      <alignment horizontal="left" vertical="center" wrapText="1"/>
    </xf>
    <xf numFmtId="0" fontId="8" fillId="0" borderId="4" xfId="0" applyFont="1" applyBorder="1" applyAlignment="1">
      <alignment vertical="center"/>
    </xf>
    <xf numFmtId="0" fontId="8" fillId="0" borderId="4" xfId="0" applyFont="1" applyBorder="1" applyAlignment="1">
      <alignment horizontal="justify" vertical="center" wrapText="1"/>
    </xf>
    <xf numFmtId="0" fontId="2" fillId="6" borderId="12" xfId="0" applyFont="1" applyFill="1" applyBorder="1" applyAlignment="1">
      <alignment horizontal="justify" vertical="center" wrapText="1"/>
    </xf>
    <xf numFmtId="0" fontId="13" fillId="6" borderId="9" xfId="0" applyFont="1" applyFill="1" applyBorder="1" applyAlignment="1">
      <alignment vertical="center" wrapText="1"/>
    </xf>
    <xf numFmtId="0" fontId="3" fillId="0" borderId="2" xfId="0" applyFont="1" applyBorder="1" applyAlignment="1">
      <alignment horizontal="left" vertical="center" wrapText="1"/>
    </xf>
    <xf numFmtId="0" fontId="2" fillId="0" borderId="3" xfId="0" applyFont="1" applyBorder="1" applyAlignment="1">
      <alignment horizontal="left" vertical="center" wrapText="1"/>
    </xf>
    <xf numFmtId="0" fontId="7" fillId="0" borderId="2" xfId="0" applyFont="1"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13" fillId="6" borderId="12" xfId="0" applyFont="1" applyFill="1" applyBorder="1" applyAlignment="1">
      <alignment horizontal="left" vertical="center" wrapText="1"/>
    </xf>
    <xf numFmtId="0" fontId="8" fillId="0" borderId="4" xfId="0" applyFont="1" applyBorder="1" applyAlignment="1" applyProtection="1">
      <alignment vertical="center" wrapText="1"/>
      <protection locked="0"/>
    </xf>
    <xf numFmtId="0" fontId="0" fillId="0" borderId="1" xfId="0" applyBorder="1" applyAlignment="1">
      <alignment horizontal="left" vertical="center"/>
    </xf>
    <xf numFmtId="0" fontId="8" fillId="0" borderId="12"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8" borderId="1" xfId="0" applyFill="1" applyBorder="1" applyAlignment="1">
      <alignment horizontal="left" vertical="center"/>
    </xf>
    <xf numFmtId="0" fontId="8" fillId="0" borderId="3" xfId="0" applyFont="1" applyBorder="1" applyAlignment="1">
      <alignment horizontal="left" vertical="top" wrapText="1"/>
    </xf>
    <xf numFmtId="0" fontId="8" fillId="0" borderId="3" xfId="0" applyFont="1" applyBorder="1" applyAlignment="1">
      <alignment vertical="top" wrapText="1"/>
    </xf>
    <xf numFmtId="0" fontId="8" fillId="6" borderId="1" xfId="0" applyFont="1" applyFill="1" applyBorder="1" applyAlignment="1">
      <alignment vertical="center" wrapText="1"/>
    </xf>
    <xf numFmtId="0" fontId="23" fillId="0" borderId="0" xfId="0" applyFont="1"/>
    <xf numFmtId="0" fontId="23" fillId="0" borderId="2" xfId="0" applyFont="1" applyBorder="1" applyProtection="1">
      <protection locked="0"/>
    </xf>
    <xf numFmtId="0" fontId="12" fillId="0" borderId="1" xfId="1" applyFont="1" applyBorder="1" applyAlignment="1">
      <alignment vertical="center" wrapText="1"/>
    </xf>
    <xf numFmtId="0" fontId="13" fillId="6" borderId="7" xfId="0" applyFont="1" applyFill="1" applyBorder="1" applyAlignment="1">
      <alignment horizontal="left" vertical="center" wrapText="1"/>
    </xf>
    <xf numFmtId="0" fontId="2" fillId="6" borderId="8" xfId="0" applyFont="1" applyFill="1" applyBorder="1" applyAlignment="1">
      <alignment vertical="center" wrapText="1"/>
    </xf>
    <xf numFmtId="0" fontId="8" fillId="0" borderId="1" xfId="0" applyFont="1" applyBorder="1" applyProtection="1">
      <protection locked="0"/>
    </xf>
    <xf numFmtId="0" fontId="8" fillId="0" borderId="5" xfId="0" applyFont="1" applyBorder="1" applyProtection="1">
      <protection locked="0"/>
    </xf>
    <xf numFmtId="0" fontId="16" fillId="0" borderId="4" xfId="0" applyFont="1" applyBorder="1" applyProtection="1">
      <protection locked="0"/>
    </xf>
    <xf numFmtId="0" fontId="8" fillId="0" borderId="4" xfId="0" applyFont="1" applyBorder="1" applyAlignment="1" applyProtection="1">
      <alignment vertical="top" wrapText="1"/>
      <protection locked="0"/>
    </xf>
    <xf numFmtId="0" fontId="8" fillId="0" borderId="2"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9" fontId="8" fillId="0" borderId="1" xfId="0" applyNumberFormat="1" applyFont="1" applyBorder="1" applyAlignment="1" applyProtection="1">
      <alignment horizontal="left" vertical="center" wrapText="1"/>
      <protection locked="0"/>
    </xf>
    <xf numFmtId="0" fontId="9" fillId="6" borderId="1" xfId="0" applyFont="1" applyFill="1" applyBorder="1" applyAlignment="1">
      <alignment vertical="center" wrapText="1"/>
    </xf>
    <xf numFmtId="2" fontId="8" fillId="0" borderId="1" xfId="0" applyNumberFormat="1" applyFont="1" applyBorder="1" applyAlignment="1" applyProtection="1">
      <alignment vertical="center" wrapText="1"/>
      <protection locked="0"/>
    </xf>
    <xf numFmtId="2" fontId="8" fillId="0" borderId="5" xfId="0" applyNumberFormat="1" applyFont="1" applyBorder="1" applyAlignment="1" applyProtection="1">
      <alignment vertical="center" wrapText="1"/>
      <protection locked="0"/>
    </xf>
    <xf numFmtId="0" fontId="7" fillId="0" borderId="0" xfId="0" applyFont="1" applyAlignment="1">
      <alignment horizontal="left" vertical="center" wrapText="1"/>
    </xf>
    <xf numFmtId="0" fontId="16" fillId="0" borderId="0" xfId="0" applyFont="1" applyProtection="1">
      <protection locked="0"/>
    </xf>
    <xf numFmtId="0" fontId="8" fillId="0" borderId="0" xfId="0" applyFont="1" applyProtection="1">
      <protection locked="0"/>
    </xf>
    <xf numFmtId="0" fontId="26" fillId="9" borderId="13" xfId="0" applyFont="1" applyFill="1" applyBorder="1" applyProtection="1">
      <protection locked="0"/>
    </xf>
    <xf numFmtId="0" fontId="27" fillId="0" borderId="0" xfId="0" applyFont="1"/>
    <xf numFmtId="0" fontId="7" fillId="0" borderId="0" xfId="0" applyFont="1" applyAlignment="1">
      <alignment horizontal="left" vertical="center"/>
    </xf>
    <xf numFmtId="0" fontId="25" fillId="4" borderId="1" xfId="0" applyFont="1" applyFill="1" applyBorder="1" applyAlignment="1" applyProtection="1">
      <alignment horizontal="left"/>
      <protection locked="0"/>
    </xf>
    <xf numFmtId="0" fontId="8" fillId="10" borderId="3" xfId="0" applyFont="1" applyFill="1" applyBorder="1" applyAlignment="1" applyProtection="1">
      <alignment vertical="center" wrapText="1"/>
      <protection locked="0"/>
    </xf>
    <xf numFmtId="0" fontId="2" fillId="0" borderId="1" xfId="0" applyFont="1" applyBorder="1" applyAlignment="1">
      <alignment horizontal="left" vertical="center" wrapText="1"/>
    </xf>
    <xf numFmtId="0" fontId="8" fillId="0" borderId="12" xfId="0" quotePrefix="1" applyFont="1" applyBorder="1" applyAlignment="1">
      <alignment vertical="center" wrapText="1"/>
    </xf>
    <xf numFmtId="0" fontId="7" fillId="11" borderId="3" xfId="0" applyFont="1" applyFill="1" applyBorder="1" applyAlignment="1">
      <alignment horizontal="left" vertical="center" wrapText="1"/>
    </xf>
    <xf numFmtId="0" fontId="12" fillId="0" borderId="3" xfId="1" applyFont="1" applyBorder="1" applyAlignment="1">
      <alignment horizontal="left" vertical="top" wrapText="1"/>
    </xf>
    <xf numFmtId="0" fontId="7" fillId="11" borderId="2" xfId="0" applyFont="1" applyFill="1" applyBorder="1" applyAlignment="1">
      <alignment horizontal="left" vertical="center" wrapText="1"/>
    </xf>
    <xf numFmtId="0" fontId="7" fillId="11" borderId="5" xfId="0" applyFont="1" applyFill="1" applyBorder="1" applyAlignment="1">
      <alignment horizontal="left" vertical="center" wrapText="1"/>
    </xf>
    <xf numFmtId="0" fontId="8" fillId="0" borderId="1"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horizontal="left" vertical="center" indent="5"/>
    </xf>
    <xf numFmtId="0" fontId="8" fillId="0" borderId="3" xfId="0" quotePrefix="1" applyFont="1" applyBorder="1" applyAlignment="1">
      <alignment horizontal="left" vertical="center" indent="5"/>
    </xf>
    <xf numFmtId="0" fontId="9" fillId="0" borderId="1" xfId="0" quotePrefix="1" applyFont="1" applyBorder="1" applyAlignment="1">
      <alignment vertical="center" wrapText="1"/>
    </xf>
    <xf numFmtId="0" fontId="9" fillId="0" borderId="3" xfId="0" quotePrefix="1" applyFont="1" applyBorder="1" applyAlignment="1">
      <alignment vertical="center" wrapText="1"/>
    </xf>
    <xf numFmtId="0" fontId="30" fillId="0" borderId="0" xfId="0" applyFont="1"/>
    <xf numFmtId="0" fontId="30" fillId="0" borderId="0" xfId="0" applyFont="1" applyProtection="1">
      <protection locked="0"/>
    </xf>
    <xf numFmtId="0" fontId="0" fillId="11" borderId="0" xfId="0" applyFill="1"/>
    <xf numFmtId="0" fontId="25" fillId="0" borderId="3" xfId="0" applyFont="1" applyBorder="1" applyAlignment="1">
      <alignment vertical="center" wrapText="1"/>
    </xf>
    <xf numFmtId="0" fontId="8" fillId="7" borderId="1" xfId="0" applyFont="1" applyFill="1" applyBorder="1" applyAlignment="1">
      <alignment vertical="center"/>
    </xf>
    <xf numFmtId="0" fontId="8" fillId="7" borderId="1" xfId="0" applyFont="1" applyFill="1" applyBorder="1" applyAlignment="1">
      <alignment wrapText="1"/>
    </xf>
    <xf numFmtId="0" fontId="8" fillId="7" borderId="1" xfId="0" applyFont="1" applyFill="1" applyBorder="1" applyAlignment="1">
      <alignment horizontal="left" vertical="top" wrapText="1"/>
    </xf>
    <xf numFmtId="0" fontId="8" fillId="7" borderId="1" xfId="0" applyFont="1" applyFill="1" applyBorder="1" applyAlignment="1">
      <alignment horizontal="left" wrapText="1"/>
    </xf>
    <xf numFmtId="0" fontId="8" fillId="0" borderId="1" xfId="0" applyFont="1" applyBorder="1"/>
    <xf numFmtId="0" fontId="8" fillId="0" borderId="1" xfId="0" applyFont="1" applyBorder="1" applyAlignment="1">
      <alignment wrapText="1"/>
    </xf>
    <xf numFmtId="0" fontId="25" fillId="0" borderId="1" xfId="0" applyFont="1" applyBorder="1" applyAlignment="1">
      <alignment vertical="center"/>
    </xf>
    <xf numFmtId="0" fontId="25" fillId="0" borderId="1" xfId="0" applyFont="1" applyBorder="1" applyAlignment="1">
      <alignment vertical="center" wrapText="1"/>
    </xf>
    <xf numFmtId="0" fontId="25" fillId="12" borderId="1" xfId="4" applyFont="1" applyBorder="1" applyAlignment="1">
      <alignment horizontal="center"/>
    </xf>
    <xf numFmtId="0" fontId="0" fillId="7" borderId="0" xfId="0" applyFill="1"/>
    <xf numFmtId="3" fontId="0" fillId="0" borderId="0" xfId="0" applyNumberFormat="1"/>
    <xf numFmtId="49" fontId="25" fillId="0" borderId="2" xfId="0" applyNumberFormat="1" applyFont="1" applyBorder="1" applyAlignment="1">
      <alignment vertical="center" wrapText="1"/>
    </xf>
    <xf numFmtId="49" fontId="0" fillId="0" borderId="0" xfId="0" applyNumberFormat="1"/>
    <xf numFmtId="49" fontId="25" fillId="0" borderId="9" xfId="0" applyNumberFormat="1" applyFont="1" applyBorder="1" applyAlignment="1">
      <alignment vertical="center" wrapText="1"/>
    </xf>
    <xf numFmtId="49" fontId="34" fillId="0" borderId="2" xfId="0" applyNumberFormat="1" applyFont="1" applyBorder="1" applyAlignment="1">
      <alignment vertical="center" wrapText="1"/>
    </xf>
    <xf numFmtId="49" fontId="25" fillId="7" borderId="15" xfId="0" applyNumberFormat="1" applyFont="1" applyFill="1" applyBorder="1" applyAlignment="1">
      <alignment vertical="center" wrapText="1"/>
    </xf>
    <xf numFmtId="49" fontId="25" fillId="0" borderId="2" xfId="0" applyNumberFormat="1" applyFont="1" applyBorder="1" applyAlignment="1">
      <alignment vertical="center"/>
    </xf>
    <xf numFmtId="14" fontId="0" fillId="7" borderId="0" xfId="0" applyNumberFormat="1" applyFill="1"/>
    <xf numFmtId="0" fontId="25" fillId="0" borderId="5" xfId="0" applyFont="1" applyBorder="1"/>
    <xf numFmtId="0" fontId="8" fillId="0" borderId="5" xfId="0" applyFont="1" applyBorder="1" applyAlignment="1">
      <alignment wrapText="1"/>
    </xf>
    <xf numFmtId="0" fontId="0" fillId="15" borderId="0" xfId="0" applyFill="1"/>
    <xf numFmtId="0" fontId="22" fillId="11" borderId="0" xfId="2" applyFont="1" applyFill="1"/>
    <xf numFmtId="49" fontId="19" fillId="0" borderId="0" xfId="0" applyNumberFormat="1" applyFont="1"/>
    <xf numFmtId="0" fontId="8" fillId="6" borderId="1" xfId="4" applyFont="1" applyFill="1" applyBorder="1" applyAlignment="1" applyProtection="1">
      <protection locked="0"/>
    </xf>
    <xf numFmtId="0" fontId="25" fillId="6" borderId="1" xfId="4" applyFont="1" applyFill="1" applyBorder="1" applyProtection="1">
      <protection locked="0"/>
    </xf>
    <xf numFmtId="0" fontId="8" fillId="7" borderId="1" xfId="0" applyFont="1" applyFill="1" applyBorder="1" applyProtection="1">
      <protection locked="0"/>
    </xf>
    <xf numFmtId="0" fontId="8" fillId="13" borderId="1" xfId="5" applyFont="1" applyBorder="1" applyProtection="1">
      <protection locked="0"/>
    </xf>
    <xf numFmtId="0" fontId="25" fillId="0" borderId="1" xfId="0" applyFont="1" applyBorder="1" applyAlignment="1">
      <alignment vertical="top"/>
    </xf>
    <xf numFmtId="0" fontId="25" fillId="6" borderId="3" xfId="0" applyFont="1" applyFill="1" applyBorder="1" applyAlignment="1">
      <alignment vertical="center"/>
    </xf>
    <xf numFmtId="0" fontId="8" fillId="6" borderId="1" xfId="4" applyFont="1" applyFill="1" applyBorder="1" applyProtection="1">
      <protection locked="0"/>
    </xf>
    <xf numFmtId="0" fontId="0" fillId="7" borderId="1" xfId="0" applyFill="1" applyBorder="1" applyProtection="1">
      <protection locked="0"/>
    </xf>
    <xf numFmtId="0" fontId="8" fillId="12" borderId="3" xfId="4" applyFont="1" applyBorder="1" applyProtection="1">
      <protection locked="0"/>
    </xf>
    <xf numFmtId="0" fontId="8" fillId="13" borderId="3" xfId="5" applyFont="1" applyBorder="1" applyProtection="1">
      <protection locked="0"/>
    </xf>
    <xf numFmtId="0" fontId="8" fillId="12" borderId="1" xfId="4" applyFont="1" applyBorder="1" applyProtection="1">
      <protection locked="0"/>
    </xf>
    <xf numFmtId="9" fontId="8" fillId="0" borderId="1" xfId="0" applyNumberFormat="1" applyFont="1" applyBorder="1" applyProtection="1">
      <protection locked="0"/>
    </xf>
    <xf numFmtId="0" fontId="8" fillId="7" borderId="3" xfId="5" applyFont="1" applyFill="1" applyBorder="1" applyProtection="1">
      <protection locked="0"/>
    </xf>
    <xf numFmtId="0" fontId="7" fillId="14" borderId="8" xfId="0" applyFont="1" applyFill="1" applyBorder="1" applyAlignment="1">
      <alignment horizontal="left" vertical="center"/>
    </xf>
    <xf numFmtId="0" fontId="8" fillId="7" borderId="5" xfId="0" applyFont="1" applyFill="1" applyBorder="1" applyAlignment="1">
      <alignment wrapText="1"/>
    </xf>
    <xf numFmtId="0" fontId="16" fillId="9" borderId="16" xfId="0" applyFont="1" applyFill="1" applyBorder="1" applyAlignment="1">
      <alignment wrapText="1"/>
    </xf>
    <xf numFmtId="14" fontId="27" fillId="0" borderId="0" xfId="0" applyNumberFormat="1" applyFont="1" applyAlignment="1">
      <alignment horizontal="left"/>
    </xf>
  </cellXfs>
  <cellStyles count="6">
    <cellStyle name="20 % – Poudarek3" xfId="4" builtinId="38"/>
    <cellStyle name="20 % – Poudarek6" xfId="5" builtinId="50"/>
    <cellStyle name="header" xfId="3" xr:uid="{B80987D1-09D2-4041-BDF1-169916D6DA87}"/>
    <cellStyle name="Hiperpovezava" xfId="1" builtinId="8"/>
    <cellStyle name="Navadno" xfId="0" builtinId="0"/>
    <cellStyle name="Normal 2" xfId="2" xr:uid="{AC16F4B5-7975-4492-86CA-68A57CDF6BE1}"/>
  </cellStyles>
  <dxfs count="2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C2757DB-0F11-43E3-9B51-4DAB1677B4AC}" name="Tabela2" displayName="Tabela2" ref="B4:B6" totalsRowShown="0">
  <autoFilter ref="B4:B6" xr:uid="{8C2757DB-0F11-43E3-9B51-4DAB1677B4AC}"/>
  <tableColumns count="1">
    <tableColumn id="1" xr3:uid="{1A20C31F-D5C0-48A0-87A4-087B9105ADA8}" name="Stolpec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A8FE228-BAD2-492A-84F1-57C7C9A8520D}" name="Tabela13" displayName="Tabela13" ref="D20:D25" totalsRowShown="0">
  <autoFilter ref="D20:D25" xr:uid="{BA8FE228-BAD2-492A-84F1-57C7C9A8520D}"/>
  <tableColumns count="1">
    <tableColumn id="1" xr3:uid="{FC717FD1-E00D-4C0D-A3A6-419C1FF11582}" name="pomoč lok. Skupnostim"/>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E851A1B-0458-4BCE-8D1B-41E5A6DA9138}" name="Tabela14" displayName="Tabela14" ref="B28:B31" totalsRowShown="0">
  <autoFilter ref="B28:B31" xr:uid="{4E851A1B-0458-4BCE-8D1B-41E5A6DA9138}"/>
  <tableColumns count="1">
    <tableColumn id="1" xr3:uid="{DB3E4B67-DF34-4E4F-AC4D-664481B4E87E}" name="Stolpec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C1D5C27-3404-4F11-AA32-934A03D78559}" name="Tabela15" displayName="Tabela15" ref="G28:G32" totalsRowShown="0">
  <autoFilter ref="G28:G32" xr:uid="{0C1D5C27-3404-4F11-AA32-934A03D78559}"/>
  <tableColumns count="1">
    <tableColumn id="1" xr3:uid="{DA28E0C0-6457-4CAD-B943-60CB21FDBA65}" name="Stolpec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C2F900-1ED7-4567-B2D9-E1FFA695733A}" name="Tabela1" displayName="Tabela1" ref="L4:L16" totalsRowShown="0">
  <autoFilter ref="L4:L16" xr:uid="{FDC2F900-1ED7-4567-B2D9-E1FFA695733A}"/>
  <tableColumns count="1">
    <tableColumn id="1" xr3:uid="{31185AB9-ADDC-4F23-ACEB-66790C42B5C3}" name="Stolpec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916FA57-F5AC-449C-8BD2-597C4B82D3C1}" name="Tabela6" displayName="Tabela6" ref="L19:L28" totalsRowShown="0">
  <autoFilter ref="L19:L28" xr:uid="{C916FA57-F5AC-449C-8BD2-597C4B82D3C1}"/>
  <tableColumns count="1">
    <tableColumn id="1" xr3:uid="{F87C7E7B-20F8-4B1A-AECF-C3692DB31654}" name="Stolpec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DD93EC8-EB82-4626-8BF0-999251114F47}" name="Tabela3" displayName="Tabela3" ref="D4:D8" totalsRowShown="0">
  <autoFilter ref="D4:D8" xr:uid="{7DD93EC8-EB82-4626-8BF0-999251114F47}"/>
  <tableColumns count="1">
    <tableColumn id="1" xr3:uid="{CDF64311-DBFB-424B-AE54-2E58A7CDFC67}" name="Leto 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56C158C-4AFC-4A58-8EDF-3E60E27559E8}" name="Tabela4" displayName="Tabela4" ref="F4:F7" totalsRowShown="0">
  <autoFilter ref="F4:F7" xr:uid="{456C158C-4AFC-4A58-8EDF-3E60E27559E8}"/>
  <tableColumns count="1">
    <tableColumn id="1" xr3:uid="{78F921AC-8965-4C88-8C4A-C600CBFC0FE9}" name="Stolpec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D00C1C-CAF8-4131-A0BC-568F93AC0C96}" name="Tabela5" displayName="Tabela5" ref="H4:H6" totalsRowShown="0">
  <autoFilter ref="H4:H6" xr:uid="{C3D00C1C-CAF8-4131-A0BC-568F93AC0C96}"/>
  <tableColumns count="1">
    <tableColumn id="1" xr3:uid="{C11FB91B-F317-4106-89BE-E85F2048717B}" name="Stolpec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594EB52-10EA-4F02-A8B1-48080286E3A8}" name="Tabela8" displayName="Tabela8" ref="B12:B17" totalsRowShown="0">
  <autoFilter ref="B12:B17" xr:uid="{1594EB52-10EA-4F02-A8B1-48080286E3A8}"/>
  <tableColumns count="1">
    <tableColumn id="1" xr3:uid="{188E57C6-6380-4816-BA61-035FB401386A}" name="Stolpec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15F4A7F-F7BB-4C99-A256-1C44F314B479}" name="Tabela9" displayName="Tabela9" ref="D12:D15" totalsRowShown="0">
  <autoFilter ref="D12:D15" xr:uid="{C15F4A7F-F7BB-4C99-A256-1C44F314B479}"/>
  <tableColumns count="1">
    <tableColumn id="1" xr3:uid="{AFABCDDE-0C17-4D5E-AED1-B56D655022B3}" name="Stolpec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955425-1294-4CBB-9340-94A2AF0B6728}" name="Tabela10" displayName="Tabela10" ref="F12:F15" totalsRowShown="0">
  <autoFilter ref="F12:F15" xr:uid="{4E955425-1294-4CBB-9340-94A2AF0B6728}"/>
  <tableColumns count="1">
    <tableColumn id="1" xr3:uid="{5CF37200-4723-4557-A491-767D279DF6A5}" name="Stolpec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F2AEBD4-AB10-41E5-A9C0-C2C3E6FB21EC}" name="Tabela11" displayName="Tabela11" ref="H12:H16" totalsRowShown="0">
  <autoFilter ref="H12:H16" xr:uid="{CF2AEBD4-AB10-41E5-A9C0-C2C3E6FB21EC}"/>
  <tableColumns count="1">
    <tableColumn id="1" xr3:uid="{C7C927A7-7F3B-4C9C-8AB6-589B05055AB1}" name="Stolpec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2EB489A-63F8-4D33-9230-3EF2EDEA5A46}" name="Tabela12" displayName="Tabela12" ref="B20:B23" totalsRowShown="0">
  <autoFilter ref="B20:B23" xr:uid="{D2EB489A-63F8-4D33-9230-3EF2EDEA5A46}"/>
  <tableColumns count="1">
    <tableColumn id="1" xr3:uid="{2CFE3E55-9049-427A-832F-0F8AA48F094D}" name="trend"/>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8C418-33E6-4C29-94ED-DC3C3671964E}">
  <sheetPr>
    <tabColor rgb="FF92D050"/>
  </sheetPr>
  <dimension ref="A1"/>
  <sheetViews>
    <sheetView workbookViewId="0">
      <selection activeCell="E14" sqref="E14"/>
    </sheetView>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5A64F-0BCC-4EAB-9AB8-C1EE6275253A}">
  <sheetPr codeName="Sheet5">
    <tabColor rgb="FF00B050"/>
  </sheetPr>
  <dimension ref="A1:J326"/>
  <sheetViews>
    <sheetView showGridLines="0" tabSelected="1" topLeftCell="B1" zoomScaleNormal="100" workbookViewId="0">
      <selection activeCell="D3" sqref="D3"/>
    </sheetView>
  </sheetViews>
  <sheetFormatPr defaultRowHeight="14.4" x14ac:dyDescent="0.3"/>
  <cols>
    <col min="1" max="1" width="10" hidden="1" customWidth="1"/>
    <col min="2" max="2" width="10.88671875" style="26" customWidth="1"/>
    <col min="3" max="3" width="10.88671875" style="26" hidden="1" customWidth="1"/>
    <col min="4" max="4" width="94.88671875" style="1" customWidth="1"/>
    <col min="5" max="5" width="28.33203125" style="51" customWidth="1"/>
    <col min="6" max="6" width="18.109375" bestFit="1" customWidth="1"/>
  </cols>
  <sheetData>
    <row r="1" spans="2:5" ht="21" x14ac:dyDescent="0.3">
      <c r="D1" s="9" t="s">
        <v>1867</v>
      </c>
    </row>
    <row r="2" spans="2:5" x14ac:dyDescent="0.3">
      <c r="C2" s="140" t="s">
        <v>1855</v>
      </c>
      <c r="E2" s="198">
        <v>45280</v>
      </c>
    </row>
    <row r="3" spans="2:5" x14ac:dyDescent="0.3">
      <c r="C3" s="140" t="s">
        <v>1865</v>
      </c>
      <c r="D3" s="139"/>
      <c r="E3" s="198" t="s">
        <v>2344</v>
      </c>
    </row>
    <row r="4" spans="2:5" ht="15" thickBot="1" x14ac:dyDescent="0.35">
      <c r="C4" s="140" t="s">
        <v>1866</v>
      </c>
      <c r="D4" s="139"/>
      <c r="E4" s="198" t="s">
        <v>2345</v>
      </c>
    </row>
    <row r="5" spans="2:5" ht="31.8" thickBot="1" x14ac:dyDescent="0.35">
      <c r="B5" s="115"/>
      <c r="C5" s="115"/>
      <c r="D5" s="110" t="s">
        <v>1868</v>
      </c>
      <c r="E5" s="120" t="s">
        <v>1869</v>
      </c>
    </row>
    <row r="6" spans="2:5" ht="15" thickBot="1" x14ac:dyDescent="0.35">
      <c r="B6" s="87" t="s">
        <v>1870</v>
      </c>
      <c r="C6" s="87"/>
      <c r="D6" s="111"/>
      <c r="E6" s="124"/>
    </row>
    <row r="7" spans="2:5" ht="15" thickBot="1" x14ac:dyDescent="0.35">
      <c r="B7" s="87" t="s">
        <v>1871</v>
      </c>
      <c r="C7" s="87"/>
      <c r="D7" s="111"/>
      <c r="E7" s="124"/>
    </row>
    <row r="8" spans="2:5" ht="15" thickBot="1" x14ac:dyDescent="0.35">
      <c r="B8" s="87" t="s">
        <v>1872</v>
      </c>
      <c r="C8" s="112"/>
      <c r="D8" s="113"/>
      <c r="E8" s="125"/>
    </row>
    <row r="9" spans="2:5" ht="15" thickBot="1" x14ac:dyDescent="0.35">
      <c r="B9" s="87" t="s">
        <v>1873</v>
      </c>
      <c r="C9" s="112"/>
      <c r="D9" s="113"/>
      <c r="E9" s="124"/>
    </row>
    <row r="10" spans="2:5" ht="15" thickBot="1" x14ac:dyDescent="0.35">
      <c r="B10" s="87" t="s">
        <v>1874</v>
      </c>
      <c r="C10" s="108"/>
      <c r="D10" s="114"/>
      <c r="E10" s="125"/>
    </row>
    <row r="11" spans="2:5" ht="15" thickBot="1" x14ac:dyDescent="0.35">
      <c r="B11" s="87" t="s">
        <v>1875</v>
      </c>
      <c r="C11" s="112"/>
      <c r="D11" s="113"/>
      <c r="E11" s="124"/>
    </row>
    <row r="12" spans="2:5" ht="15" thickBot="1" x14ac:dyDescent="0.35">
      <c r="B12" s="87" t="s">
        <v>1876</v>
      </c>
      <c r="C12" s="109"/>
      <c r="D12" s="126"/>
      <c r="E12" s="125"/>
    </row>
    <row r="13" spans="2:5" ht="15" thickBot="1" x14ac:dyDescent="0.35">
      <c r="B13" s="87" t="s">
        <v>1877</v>
      </c>
      <c r="C13" s="109"/>
      <c r="D13" s="126"/>
      <c r="E13" s="124"/>
    </row>
    <row r="14" spans="2:5" ht="15" thickBot="1" x14ac:dyDescent="0.35">
      <c r="B14" s="87" t="s">
        <v>1878</v>
      </c>
      <c r="C14" s="109"/>
      <c r="D14" s="126"/>
      <c r="E14" s="125"/>
    </row>
    <row r="15" spans="2:5" ht="15" thickBot="1" x14ac:dyDescent="0.35">
      <c r="B15" s="87" t="s">
        <v>1879</v>
      </c>
      <c r="C15" s="109"/>
      <c r="D15" s="126"/>
      <c r="E15" s="124"/>
    </row>
    <row r="16" spans="2:5" ht="15" thickBot="1" x14ac:dyDescent="0.35">
      <c r="B16" s="135"/>
      <c r="D16" s="136"/>
      <c r="E16" s="137"/>
    </row>
    <row r="17" spans="1:8" ht="15" thickBot="1" x14ac:dyDescent="0.35">
      <c r="B17" t="s">
        <v>1861</v>
      </c>
      <c r="C17" s="135" t="s">
        <v>1854</v>
      </c>
      <c r="D17" s="138" t="s">
        <v>1880</v>
      </c>
      <c r="E17" s="141"/>
      <c r="F17" s="72" t="str">
        <f>IF(ISBLANK(E17),"Missing value","")</f>
        <v>Missing value</v>
      </c>
    </row>
    <row r="18" spans="1:8" x14ac:dyDescent="0.3">
      <c r="B18" s="135"/>
      <c r="D18" s="136"/>
      <c r="E18" s="137"/>
    </row>
    <row r="19" spans="1:8" ht="33.75" customHeight="1" thickBot="1" x14ac:dyDescent="0.35">
      <c r="D19" s="197" t="s">
        <v>2340</v>
      </c>
      <c r="E19"/>
    </row>
    <row r="20" spans="1:8" ht="16.2" customHeight="1" thickBot="1" x14ac:dyDescent="0.35">
      <c r="A20" s="74"/>
      <c r="B20" s="75"/>
      <c r="C20" s="75"/>
      <c r="D20" s="50" t="s">
        <v>1881</v>
      </c>
      <c r="E20" s="78" t="s">
        <v>1882</v>
      </c>
      <c r="F20" s="119" t="s">
        <v>2334</v>
      </c>
    </row>
    <row r="21" spans="1:8" ht="15" customHeight="1" thickBot="1" x14ac:dyDescent="0.35">
      <c r="A21" s="74" t="s">
        <v>1624</v>
      </c>
      <c r="B21" s="30" t="s">
        <v>1850</v>
      </c>
      <c r="C21" s="30" t="s">
        <v>1625</v>
      </c>
      <c r="D21" s="45" t="s">
        <v>1883</v>
      </c>
      <c r="E21" s="48"/>
    </row>
    <row r="22" spans="1:8" ht="15" customHeight="1" thickBot="1" x14ac:dyDescent="0.35">
      <c r="A22">
        <f t="shared" ref="A22:A84" si="0">IF(B22&lt;&gt;"",1,0)</f>
        <v>1</v>
      </c>
      <c r="B22" s="31">
        <v>1</v>
      </c>
      <c r="C22" s="31" t="s">
        <v>1626</v>
      </c>
      <c r="D22" s="8" t="s">
        <v>1884</v>
      </c>
      <c r="E22" s="52"/>
      <c r="F22" s="72" t="str">
        <f>IF(ISBLANK(E22),"Missing value","")</f>
        <v>Missing value</v>
      </c>
      <c r="H22" s="76"/>
    </row>
    <row r="23" spans="1:8" ht="15" customHeight="1" thickBot="1" x14ac:dyDescent="0.35">
      <c r="A23">
        <f t="shared" si="0"/>
        <v>0</v>
      </c>
      <c r="B23" s="31" t="s">
        <v>1832</v>
      </c>
      <c r="C23" s="31"/>
      <c r="D23" s="3" t="s">
        <v>1885</v>
      </c>
      <c r="E23" s="66"/>
      <c r="F23" s="72"/>
    </row>
    <row r="24" spans="1:8" ht="15" customHeight="1" thickBot="1" x14ac:dyDescent="0.35">
      <c r="A24">
        <f t="shared" si="0"/>
        <v>1</v>
      </c>
      <c r="B24" s="31">
        <v>2</v>
      </c>
      <c r="C24" s="31" t="s">
        <v>1627</v>
      </c>
      <c r="D24" s="34" t="s">
        <v>1886</v>
      </c>
      <c r="E24" s="52"/>
      <c r="F24" s="72" t="str">
        <f t="shared" ref="F24:F37" si="1">IF(ISBLANK(E24),"Missing value","")</f>
        <v>Missing value</v>
      </c>
    </row>
    <row r="25" spans="1:8" ht="15" customHeight="1" thickBot="1" x14ac:dyDescent="0.35">
      <c r="A25">
        <f t="shared" si="0"/>
        <v>1</v>
      </c>
      <c r="B25" s="31">
        <v>3</v>
      </c>
      <c r="C25" s="31" t="s">
        <v>1628</v>
      </c>
      <c r="D25" s="34" t="s">
        <v>1887</v>
      </c>
      <c r="E25" s="52"/>
      <c r="F25" s="72" t="str">
        <f t="shared" si="1"/>
        <v>Missing value</v>
      </c>
    </row>
    <row r="26" spans="1:8" ht="15" customHeight="1" thickBot="1" x14ac:dyDescent="0.35">
      <c r="A26">
        <f t="shared" si="0"/>
        <v>1</v>
      </c>
      <c r="B26" s="31">
        <v>4</v>
      </c>
      <c r="C26" s="31" t="s">
        <v>1629</v>
      </c>
      <c r="D26" s="34" t="s">
        <v>1888</v>
      </c>
      <c r="E26" s="52"/>
      <c r="F26" s="72" t="str">
        <f t="shared" si="1"/>
        <v>Missing value</v>
      </c>
    </row>
    <row r="27" spans="1:8" ht="15" customHeight="1" thickBot="1" x14ac:dyDescent="0.35">
      <c r="A27">
        <f t="shared" si="0"/>
        <v>1</v>
      </c>
      <c r="B27" s="31">
        <v>5</v>
      </c>
      <c r="C27" s="31" t="s">
        <v>1630</v>
      </c>
      <c r="D27" s="34" t="s">
        <v>1889</v>
      </c>
      <c r="E27" s="52"/>
      <c r="F27" s="72" t="str">
        <f t="shared" si="1"/>
        <v>Missing value</v>
      </c>
    </row>
    <row r="28" spans="1:8" ht="15" customHeight="1" thickBot="1" x14ac:dyDescent="0.35">
      <c r="A28">
        <f t="shared" si="0"/>
        <v>1</v>
      </c>
      <c r="B28" s="31">
        <v>6</v>
      </c>
      <c r="C28" s="31" t="s">
        <v>1631</v>
      </c>
      <c r="D28" s="34" t="s">
        <v>1890</v>
      </c>
      <c r="E28" s="52"/>
      <c r="F28" s="72" t="str">
        <f t="shared" si="1"/>
        <v>Missing value</v>
      </c>
    </row>
    <row r="29" spans="1:8" ht="15" customHeight="1" thickBot="1" x14ac:dyDescent="0.35">
      <c r="A29">
        <f t="shared" si="0"/>
        <v>1</v>
      </c>
      <c r="B29" s="31">
        <v>7</v>
      </c>
      <c r="C29" s="31" t="s">
        <v>1632</v>
      </c>
      <c r="D29" s="3" t="s">
        <v>1891</v>
      </c>
      <c r="E29" s="52"/>
      <c r="F29" s="72" t="str">
        <f>IF(ISBLANK(E30),"Missing value","")</f>
        <v>Missing value</v>
      </c>
    </row>
    <row r="30" spans="1:8" ht="15" thickBot="1" x14ac:dyDescent="0.35">
      <c r="A30">
        <f t="shared" si="0"/>
        <v>1</v>
      </c>
      <c r="B30" s="31">
        <v>8</v>
      </c>
      <c r="C30" s="31" t="s">
        <v>1633</v>
      </c>
      <c r="D30" s="8" t="s">
        <v>1892</v>
      </c>
      <c r="E30" s="52"/>
      <c r="F30" s="72" t="str">
        <f>IF(ISBLANK(#REF!),"Missing value","")</f>
        <v/>
      </c>
    </row>
    <row r="31" spans="1:8" ht="15" customHeight="1" thickBot="1" x14ac:dyDescent="0.35">
      <c r="A31">
        <f t="shared" si="0"/>
        <v>1</v>
      </c>
      <c r="B31" s="31">
        <v>9</v>
      </c>
      <c r="C31" s="31" t="s">
        <v>1634</v>
      </c>
      <c r="D31" s="8" t="s">
        <v>1893</v>
      </c>
      <c r="E31" s="71"/>
      <c r="F31" s="72" t="str">
        <f t="shared" si="1"/>
        <v>Missing value</v>
      </c>
    </row>
    <row r="32" spans="1:8" ht="15" customHeight="1" thickBot="1" x14ac:dyDescent="0.35">
      <c r="A32">
        <f t="shared" si="0"/>
        <v>1</v>
      </c>
      <c r="B32" s="31">
        <v>10</v>
      </c>
      <c r="C32" s="31" t="s">
        <v>1635</v>
      </c>
      <c r="D32" s="3" t="s">
        <v>1894</v>
      </c>
      <c r="E32" s="52"/>
      <c r="F32" s="72" t="str">
        <f t="shared" si="1"/>
        <v>Missing value</v>
      </c>
    </row>
    <row r="33" spans="1:6" ht="15" customHeight="1" thickBot="1" x14ac:dyDescent="0.35">
      <c r="A33">
        <f t="shared" si="0"/>
        <v>1</v>
      </c>
      <c r="B33" s="31">
        <v>11</v>
      </c>
      <c r="C33" s="31" t="s">
        <v>1636</v>
      </c>
      <c r="D33" s="3" t="s">
        <v>1895</v>
      </c>
      <c r="E33" s="52"/>
      <c r="F33" s="72" t="str">
        <f t="shared" si="1"/>
        <v>Missing value</v>
      </c>
    </row>
    <row r="34" spans="1:6" ht="15" customHeight="1" thickBot="1" x14ac:dyDescent="0.35">
      <c r="A34">
        <f t="shared" si="0"/>
        <v>1</v>
      </c>
      <c r="B34" s="31">
        <v>12</v>
      </c>
      <c r="C34" s="31" t="s">
        <v>1637</v>
      </c>
      <c r="D34" s="8" t="s">
        <v>2153</v>
      </c>
      <c r="E34" s="62"/>
      <c r="F34" s="72" t="str">
        <f>IF(ISBLANK(E34),"Missing value",IF(COUNTBLANK('Industry specific'!F7:F92)=86,"","Requered to fill Industry specific sheet"))</f>
        <v>Missing value</v>
      </c>
    </row>
    <row r="35" spans="1:6" ht="15" customHeight="1" thickBot="1" x14ac:dyDescent="0.35">
      <c r="A35">
        <f t="shared" si="0"/>
        <v>1</v>
      </c>
      <c r="B35" s="31">
        <v>13</v>
      </c>
      <c r="C35" s="31" t="s">
        <v>1638</v>
      </c>
      <c r="D35" s="8" t="s">
        <v>1896</v>
      </c>
      <c r="E35" s="62"/>
      <c r="F35" s="72" t="str">
        <f t="shared" si="1"/>
        <v>Missing value</v>
      </c>
    </row>
    <row r="36" spans="1:6" ht="15" customHeight="1" thickBot="1" x14ac:dyDescent="0.35">
      <c r="A36">
        <f t="shared" si="0"/>
        <v>1</v>
      </c>
      <c r="B36" s="31">
        <v>14</v>
      </c>
      <c r="C36" s="31" t="s">
        <v>1639</v>
      </c>
      <c r="D36" s="13" t="s">
        <v>1897</v>
      </c>
      <c r="E36" s="63"/>
      <c r="F36" s="72" t="str">
        <f>IF(E35="NO","",IF(ISBLANK(E36),"Missing value",""))</f>
        <v>Missing value</v>
      </c>
    </row>
    <row r="37" spans="1:6" ht="15" customHeight="1" thickBot="1" x14ac:dyDescent="0.35">
      <c r="A37">
        <f t="shared" si="0"/>
        <v>1</v>
      </c>
      <c r="B37" s="31">
        <v>15</v>
      </c>
      <c r="C37" s="31" t="s">
        <v>1640</v>
      </c>
      <c r="D37" s="8" t="s">
        <v>1898</v>
      </c>
      <c r="E37" s="52"/>
      <c r="F37" s="72" t="str">
        <f t="shared" si="1"/>
        <v>Missing value</v>
      </c>
    </row>
    <row r="38" spans="1:6" ht="15" customHeight="1" thickBot="1" x14ac:dyDescent="0.35">
      <c r="A38">
        <f t="shared" si="0"/>
        <v>0</v>
      </c>
      <c r="B38" s="31" t="s">
        <v>1832</v>
      </c>
      <c r="C38" s="31"/>
      <c r="D38" s="49" t="s">
        <v>1899</v>
      </c>
      <c r="E38" s="48"/>
      <c r="F38" s="72"/>
    </row>
    <row r="39" spans="1:6" ht="23.4" thickBot="1" x14ac:dyDescent="0.35">
      <c r="A39">
        <f t="shared" si="0"/>
        <v>1</v>
      </c>
      <c r="B39" s="31">
        <v>16</v>
      </c>
      <c r="C39" s="31" t="s">
        <v>1641</v>
      </c>
      <c r="D39" s="35" t="s">
        <v>1900</v>
      </c>
      <c r="E39" s="62"/>
      <c r="F39" s="72" t="str">
        <f t="shared" ref="F39:F45" si="2">IF(ISBLANK(E39),"Missing value","")</f>
        <v>Missing value</v>
      </c>
    </row>
    <row r="40" spans="1:6" ht="15" thickBot="1" x14ac:dyDescent="0.35">
      <c r="A40">
        <f t="shared" si="0"/>
        <v>1</v>
      </c>
      <c r="B40" s="31">
        <v>17</v>
      </c>
      <c r="C40" s="31" t="s">
        <v>1642</v>
      </c>
      <c r="D40" s="3" t="s">
        <v>1901</v>
      </c>
      <c r="E40" s="52"/>
      <c r="F40" s="72" t="str">
        <f t="shared" si="2"/>
        <v>Missing value</v>
      </c>
    </row>
    <row r="41" spans="1:6" ht="15" customHeight="1" thickBot="1" x14ac:dyDescent="0.35">
      <c r="A41">
        <f t="shared" si="0"/>
        <v>1</v>
      </c>
      <c r="B41" s="31">
        <v>18</v>
      </c>
      <c r="C41" s="31" t="s">
        <v>1643</v>
      </c>
      <c r="D41" s="2" t="s">
        <v>1902</v>
      </c>
      <c r="E41" s="53"/>
      <c r="F41" s="72" t="str">
        <f t="shared" si="2"/>
        <v>Missing value</v>
      </c>
    </row>
    <row r="42" spans="1:6" ht="15" customHeight="1" thickBot="1" x14ac:dyDescent="0.35">
      <c r="A42">
        <f t="shared" si="0"/>
        <v>1</v>
      </c>
      <c r="B42" s="31">
        <v>19</v>
      </c>
      <c r="C42" s="31" t="s">
        <v>1644</v>
      </c>
      <c r="D42" s="8" t="s">
        <v>1903</v>
      </c>
      <c r="E42" s="62"/>
      <c r="F42" s="72" t="str">
        <f t="shared" si="2"/>
        <v>Missing value</v>
      </c>
    </row>
    <row r="43" spans="1:6" ht="15" customHeight="1" thickBot="1" x14ac:dyDescent="0.35">
      <c r="A43">
        <f t="shared" si="0"/>
        <v>1</v>
      </c>
      <c r="B43" s="31">
        <v>20</v>
      </c>
      <c r="C43" s="31" t="s">
        <v>1645</v>
      </c>
      <c r="D43" s="3" t="s">
        <v>1904</v>
      </c>
      <c r="E43" s="62"/>
      <c r="F43" s="72" t="str">
        <f t="shared" si="2"/>
        <v>Missing value</v>
      </c>
    </row>
    <row r="44" spans="1:6" ht="15" thickBot="1" x14ac:dyDescent="0.35">
      <c r="A44">
        <f t="shared" si="0"/>
        <v>1</v>
      </c>
      <c r="B44" s="31">
        <v>21</v>
      </c>
      <c r="C44" s="31" t="s">
        <v>1646</v>
      </c>
      <c r="D44" s="6" t="s">
        <v>1905</v>
      </c>
      <c r="E44" s="52"/>
      <c r="F44" s="72" t="str">
        <f>IF(E43="NO","",IF(ISBLANK(E44),"Missing value",""))</f>
        <v>Missing value</v>
      </c>
    </row>
    <row r="45" spans="1:6" ht="15" thickBot="1" x14ac:dyDescent="0.35">
      <c r="A45">
        <f t="shared" si="0"/>
        <v>1</v>
      </c>
      <c r="B45" s="31">
        <v>22</v>
      </c>
      <c r="C45" s="31" t="s">
        <v>1647</v>
      </c>
      <c r="D45" s="3" t="s">
        <v>1906</v>
      </c>
      <c r="E45" s="62"/>
      <c r="F45" s="72" t="str">
        <f t="shared" si="2"/>
        <v>Missing value</v>
      </c>
    </row>
    <row r="46" spans="1:6" ht="22.2" customHeight="1" thickBot="1" x14ac:dyDescent="0.35">
      <c r="A46">
        <f t="shared" si="0"/>
        <v>1</v>
      </c>
      <c r="B46" s="31">
        <v>23</v>
      </c>
      <c r="C46" s="31" t="s">
        <v>1648</v>
      </c>
      <c r="D46" s="13" t="s">
        <v>1907</v>
      </c>
      <c r="E46" s="63"/>
      <c r="F46" s="72" t="str">
        <f>IF(E45="NO","",IF(ISBLANK(E46),"Missing value",""))</f>
        <v>Missing value</v>
      </c>
    </row>
    <row r="47" spans="1:6" ht="15" thickBot="1" x14ac:dyDescent="0.35">
      <c r="A47">
        <f t="shared" si="0"/>
        <v>0</v>
      </c>
      <c r="B47" s="33" t="s">
        <v>1832</v>
      </c>
      <c r="C47" s="33"/>
      <c r="D47" s="29" t="s">
        <v>1908</v>
      </c>
      <c r="E47" s="61"/>
      <c r="F47" s="72"/>
    </row>
    <row r="48" spans="1:6" ht="15" thickBot="1" x14ac:dyDescent="0.35">
      <c r="A48">
        <f t="shared" si="0"/>
        <v>1</v>
      </c>
      <c r="B48" s="31">
        <v>24</v>
      </c>
      <c r="C48" s="31" t="s">
        <v>1649</v>
      </c>
      <c r="D48" s="23" t="s">
        <v>1909</v>
      </c>
      <c r="E48" s="63"/>
      <c r="F48" s="72" t="str">
        <f t="shared" ref="F48:F50" si="3">IF(ISBLANK(E48),"Missing value","")</f>
        <v>Missing value</v>
      </c>
    </row>
    <row r="49" spans="1:10" ht="15" thickBot="1" x14ac:dyDescent="0.35">
      <c r="A49">
        <f t="shared" si="0"/>
        <v>1</v>
      </c>
      <c r="B49" s="31">
        <v>25</v>
      </c>
      <c r="C49" s="31" t="s">
        <v>1650</v>
      </c>
      <c r="D49" s="23" t="s">
        <v>1910</v>
      </c>
      <c r="E49" s="62"/>
      <c r="F49" s="72" t="str">
        <f t="shared" si="3"/>
        <v>Missing value</v>
      </c>
    </row>
    <row r="50" spans="1:10" ht="15" customHeight="1" thickBot="1" x14ac:dyDescent="0.35">
      <c r="A50">
        <f t="shared" si="0"/>
        <v>1</v>
      </c>
      <c r="B50" s="33">
        <v>26</v>
      </c>
      <c r="C50" s="33" t="s">
        <v>1651</v>
      </c>
      <c r="D50" s="81" t="s">
        <v>1911</v>
      </c>
      <c r="E50" s="62"/>
      <c r="F50" s="72" t="str">
        <f t="shared" si="3"/>
        <v>Missing value</v>
      </c>
    </row>
    <row r="51" spans="1:10" ht="15" thickBot="1" x14ac:dyDescent="0.35">
      <c r="A51">
        <f t="shared" si="0"/>
        <v>0</v>
      </c>
      <c r="B51" s="82" t="s">
        <v>1832</v>
      </c>
      <c r="C51" s="143"/>
      <c r="D51" s="46" t="s">
        <v>1912</v>
      </c>
      <c r="E51" s="83"/>
      <c r="F51" s="72"/>
    </row>
    <row r="52" spans="1:10" ht="23.4" thickBot="1" x14ac:dyDescent="0.35">
      <c r="A52">
        <f t="shared" si="0"/>
        <v>1</v>
      </c>
      <c r="B52" s="31">
        <v>27</v>
      </c>
      <c r="C52" s="87" t="s">
        <v>1652</v>
      </c>
      <c r="D52" s="35" t="s">
        <v>1913</v>
      </c>
      <c r="E52" s="62"/>
      <c r="F52" s="72" t="str">
        <f t="shared" ref="F52:F73" si="4">IF(ISBLANK(E52),"Missing value","")</f>
        <v>Missing value</v>
      </c>
    </row>
    <row r="53" spans="1:10" ht="23.4" thickBot="1" x14ac:dyDescent="0.35">
      <c r="A53">
        <f t="shared" si="0"/>
        <v>1</v>
      </c>
      <c r="B53" s="31">
        <v>28</v>
      </c>
      <c r="C53" s="87" t="s">
        <v>1653</v>
      </c>
      <c r="D53" s="2" t="s">
        <v>1914</v>
      </c>
      <c r="E53" s="62"/>
      <c r="F53" s="72" t="str">
        <f t="shared" si="4"/>
        <v>Missing value</v>
      </c>
    </row>
    <row r="54" spans="1:10" ht="15" customHeight="1" thickBot="1" x14ac:dyDescent="0.35">
      <c r="A54">
        <f t="shared" si="0"/>
        <v>1</v>
      </c>
      <c r="B54" s="31">
        <v>29</v>
      </c>
      <c r="C54" s="87" t="s">
        <v>1654</v>
      </c>
      <c r="D54" s="13" t="s">
        <v>1915</v>
      </c>
      <c r="E54" s="53"/>
      <c r="F54" s="72" t="str">
        <f>IF(E53="NO","",IF(ISBLANK(E54),"Missing value",""))</f>
        <v>Missing value</v>
      </c>
    </row>
    <row r="55" spans="1:10" ht="34.799999999999997" thickBot="1" x14ac:dyDescent="0.35">
      <c r="A55">
        <f t="shared" si="0"/>
        <v>1</v>
      </c>
      <c r="B55" s="31">
        <v>30</v>
      </c>
      <c r="C55" s="87" t="s">
        <v>1655</v>
      </c>
      <c r="D55" s="35" t="s">
        <v>2339</v>
      </c>
      <c r="E55" s="113"/>
      <c r="F55" s="72" t="str">
        <f t="shared" si="4"/>
        <v>Missing value</v>
      </c>
    </row>
    <row r="56" spans="1:10" ht="23.4" thickBot="1" x14ac:dyDescent="0.35">
      <c r="A56">
        <f t="shared" si="0"/>
        <v>1</v>
      </c>
      <c r="B56" s="86">
        <v>31</v>
      </c>
      <c r="C56" s="87" t="s">
        <v>1656</v>
      </c>
      <c r="D56" s="116" t="s">
        <v>1916</v>
      </c>
      <c r="E56" s="111"/>
      <c r="F56" s="72" t="str">
        <f t="shared" si="4"/>
        <v>Missing value</v>
      </c>
    </row>
    <row r="57" spans="1:10" s="38" customFormat="1" ht="15" thickBot="1" x14ac:dyDescent="0.35">
      <c r="A57">
        <f t="shared" si="0"/>
        <v>1</v>
      </c>
      <c r="B57" s="87">
        <v>32</v>
      </c>
      <c r="C57" s="145" t="s">
        <v>1657</v>
      </c>
      <c r="D57" s="146" t="s">
        <v>1917</v>
      </c>
      <c r="E57" s="127"/>
      <c r="F57" s="72" t="str">
        <f t="shared" si="4"/>
        <v>Missing value</v>
      </c>
      <c r="H57"/>
      <c r="I57"/>
      <c r="J57"/>
    </row>
    <row r="58" spans="1:10" ht="15" thickBot="1" x14ac:dyDescent="0.35">
      <c r="A58">
        <f t="shared" si="0"/>
        <v>1</v>
      </c>
      <c r="B58" s="87">
        <v>33</v>
      </c>
      <c r="C58" s="145" t="s">
        <v>1658</v>
      </c>
      <c r="D58" s="146" t="s">
        <v>1918</v>
      </c>
      <c r="E58" s="111"/>
      <c r="F58" s="72" t="str">
        <f t="shared" si="4"/>
        <v>Missing value</v>
      </c>
    </row>
    <row r="59" spans="1:10" ht="23.4" thickBot="1" x14ac:dyDescent="0.35">
      <c r="A59">
        <f t="shared" si="0"/>
        <v>1</v>
      </c>
      <c r="B59" s="87">
        <v>34</v>
      </c>
      <c r="C59" s="87" t="s">
        <v>1659</v>
      </c>
      <c r="D59" s="116" t="s">
        <v>1919</v>
      </c>
      <c r="E59" s="111"/>
      <c r="F59" s="72" t="str">
        <f t="shared" si="4"/>
        <v>Missing value</v>
      </c>
    </row>
    <row r="60" spans="1:10" ht="23.4" thickBot="1" x14ac:dyDescent="0.35">
      <c r="A60">
        <f t="shared" si="0"/>
        <v>1</v>
      </c>
      <c r="B60" s="87">
        <v>35</v>
      </c>
      <c r="C60" s="87" t="s">
        <v>1660</v>
      </c>
      <c r="D60" s="116" t="s">
        <v>1920</v>
      </c>
      <c r="E60" s="111"/>
      <c r="F60" s="72" t="str">
        <f t="shared" si="4"/>
        <v>Missing value</v>
      </c>
    </row>
    <row r="61" spans="1:10" ht="23.4" thickBot="1" x14ac:dyDescent="0.35">
      <c r="A61">
        <f t="shared" si="0"/>
        <v>1</v>
      </c>
      <c r="B61" s="87">
        <v>36</v>
      </c>
      <c r="C61" s="87" t="s">
        <v>1661</v>
      </c>
      <c r="D61" s="116" t="s">
        <v>1921</v>
      </c>
      <c r="E61" s="111"/>
      <c r="F61" s="72" t="str">
        <f t="shared" si="4"/>
        <v>Missing value</v>
      </c>
    </row>
    <row r="62" spans="1:10" ht="23.4" thickBot="1" x14ac:dyDescent="0.35">
      <c r="A62">
        <f t="shared" si="0"/>
        <v>1</v>
      </c>
      <c r="B62" s="87">
        <v>37</v>
      </c>
      <c r="C62" s="87" t="s">
        <v>1662</v>
      </c>
      <c r="D62" s="117" t="s">
        <v>1922</v>
      </c>
      <c r="E62" s="62"/>
      <c r="F62" s="72" t="str">
        <f t="shared" si="4"/>
        <v>Missing value</v>
      </c>
    </row>
    <row r="63" spans="1:10" ht="23.4" thickBot="1" x14ac:dyDescent="0.35">
      <c r="A63">
        <f t="shared" si="0"/>
        <v>1</v>
      </c>
      <c r="B63" s="86">
        <v>38</v>
      </c>
      <c r="C63" s="87" t="s">
        <v>1663</v>
      </c>
      <c r="D63" s="117" t="s">
        <v>1923</v>
      </c>
      <c r="E63" s="62"/>
      <c r="F63" s="72" t="str">
        <f t="shared" si="4"/>
        <v>Missing value</v>
      </c>
    </row>
    <row r="64" spans="1:10" ht="15" thickBot="1" x14ac:dyDescent="0.35">
      <c r="A64">
        <f t="shared" si="0"/>
        <v>1</v>
      </c>
      <c r="B64" s="87">
        <v>39</v>
      </c>
      <c r="C64" s="87" t="s">
        <v>1664</v>
      </c>
      <c r="D64" s="117" t="s">
        <v>1924</v>
      </c>
      <c r="E64" s="62"/>
      <c r="F64" s="72" t="str">
        <f t="shared" si="4"/>
        <v>Missing value</v>
      </c>
    </row>
    <row r="65" spans="1:10" ht="23.4" thickBot="1" x14ac:dyDescent="0.35">
      <c r="A65">
        <f t="shared" si="0"/>
        <v>1</v>
      </c>
      <c r="B65" s="87">
        <v>40</v>
      </c>
      <c r="C65" s="87" t="s">
        <v>1665</v>
      </c>
      <c r="D65" s="117" t="s">
        <v>1925</v>
      </c>
      <c r="E65" s="62"/>
      <c r="F65" s="72" t="str">
        <f t="shared" si="4"/>
        <v>Missing value</v>
      </c>
    </row>
    <row r="66" spans="1:10" s="26" customFormat="1" ht="24" thickBot="1" x14ac:dyDescent="0.35">
      <c r="A66" s="84">
        <f t="shared" si="0"/>
        <v>1</v>
      </c>
      <c r="B66" s="88">
        <v>41</v>
      </c>
      <c r="C66" s="87" t="s">
        <v>1666</v>
      </c>
      <c r="D66" s="80" t="s">
        <v>1926</v>
      </c>
      <c r="E66" s="128"/>
      <c r="F66" s="72" t="str">
        <f t="shared" si="4"/>
        <v>Missing value</v>
      </c>
      <c r="H66"/>
      <c r="I66"/>
      <c r="J66"/>
    </row>
    <row r="67" spans="1:10" s="26" customFormat="1" ht="44.4" customHeight="1" thickBot="1" x14ac:dyDescent="0.35">
      <c r="A67" s="84">
        <f t="shared" si="0"/>
        <v>1</v>
      </c>
      <c r="B67" s="86">
        <v>42</v>
      </c>
      <c r="C67" s="87" t="s">
        <v>1667</v>
      </c>
      <c r="D67" s="79" t="s">
        <v>1927</v>
      </c>
      <c r="E67" s="129"/>
      <c r="F67" s="72" t="str">
        <f t="shared" si="4"/>
        <v>Missing value</v>
      </c>
      <c r="H67"/>
      <c r="I67"/>
      <c r="J67"/>
    </row>
    <row r="68" spans="1:10" s="26" customFormat="1" ht="35.4" thickBot="1" x14ac:dyDescent="0.35">
      <c r="A68" s="84">
        <f t="shared" si="0"/>
        <v>1</v>
      </c>
      <c r="B68" s="87">
        <v>43</v>
      </c>
      <c r="C68" s="87" t="s">
        <v>1668</v>
      </c>
      <c r="D68" s="79" t="s">
        <v>1928</v>
      </c>
      <c r="E68" s="129"/>
      <c r="F68" s="72" t="str">
        <f t="shared" si="4"/>
        <v>Missing value</v>
      </c>
      <c r="H68"/>
      <c r="I68"/>
      <c r="J68"/>
    </row>
    <row r="69" spans="1:10" s="26" customFormat="1" ht="35.4" thickBot="1" x14ac:dyDescent="0.35">
      <c r="A69" s="84">
        <f t="shared" si="0"/>
        <v>1</v>
      </c>
      <c r="B69" s="87">
        <v>44</v>
      </c>
      <c r="C69" s="87" t="s">
        <v>1669</v>
      </c>
      <c r="D69" s="79" t="s">
        <v>1929</v>
      </c>
      <c r="E69" s="129"/>
      <c r="F69" s="72" t="str">
        <f t="shared" si="4"/>
        <v>Missing value</v>
      </c>
      <c r="H69"/>
      <c r="I69"/>
      <c r="J69"/>
    </row>
    <row r="70" spans="1:10" s="26" customFormat="1" ht="35.4" thickBot="1" x14ac:dyDescent="0.35">
      <c r="A70" s="84">
        <f t="shared" si="0"/>
        <v>1</v>
      </c>
      <c r="B70" s="86">
        <v>45</v>
      </c>
      <c r="C70" s="87" t="s">
        <v>1670</v>
      </c>
      <c r="D70" s="80" t="s">
        <v>1930</v>
      </c>
      <c r="E70" s="130"/>
      <c r="F70" s="72" t="str">
        <f t="shared" si="4"/>
        <v>Missing value</v>
      </c>
      <c r="H70"/>
      <c r="I70"/>
      <c r="J70"/>
    </row>
    <row r="71" spans="1:10" s="26" customFormat="1" ht="35.4" thickBot="1" x14ac:dyDescent="0.35">
      <c r="A71" s="84">
        <f t="shared" si="0"/>
        <v>1</v>
      </c>
      <c r="B71" s="87">
        <v>46</v>
      </c>
      <c r="C71" s="87" t="s">
        <v>1671</v>
      </c>
      <c r="D71" s="79" t="s">
        <v>1931</v>
      </c>
      <c r="E71" s="131"/>
      <c r="F71" s="72" t="str">
        <f t="shared" si="4"/>
        <v>Missing value</v>
      </c>
      <c r="H71"/>
      <c r="I71"/>
      <c r="J71"/>
    </row>
    <row r="72" spans="1:10" s="26" customFormat="1" ht="35.4" thickBot="1" x14ac:dyDescent="0.35">
      <c r="A72" s="84">
        <f t="shared" si="0"/>
        <v>1</v>
      </c>
      <c r="B72" s="87">
        <v>47</v>
      </c>
      <c r="C72" s="87" t="s">
        <v>1672</v>
      </c>
      <c r="D72" s="79" t="s">
        <v>1932</v>
      </c>
      <c r="E72" s="129"/>
      <c r="F72" s="72" t="str">
        <f t="shared" si="4"/>
        <v>Missing value</v>
      </c>
      <c r="H72"/>
      <c r="I72"/>
      <c r="J72"/>
    </row>
    <row r="73" spans="1:10" ht="34.799999999999997" thickBot="1" x14ac:dyDescent="0.35">
      <c r="A73">
        <f t="shared" si="0"/>
        <v>1</v>
      </c>
      <c r="B73" s="86">
        <v>48</v>
      </c>
      <c r="C73" s="145" t="s">
        <v>1673</v>
      </c>
      <c r="D73" s="146" t="s">
        <v>2338</v>
      </c>
      <c r="E73" s="55"/>
      <c r="F73" s="72" t="str">
        <f t="shared" si="4"/>
        <v>Missing value</v>
      </c>
    </row>
    <row r="74" spans="1:10" ht="15" customHeight="1" thickBot="1" x14ac:dyDescent="0.35">
      <c r="A74">
        <f t="shared" si="0"/>
        <v>0</v>
      </c>
      <c r="B74" s="105" t="s">
        <v>1832</v>
      </c>
      <c r="C74" s="105" t="s">
        <v>1832</v>
      </c>
      <c r="D74" s="122" t="s">
        <v>1933</v>
      </c>
      <c r="E74" s="69"/>
      <c r="F74" s="72"/>
    </row>
    <row r="75" spans="1:10" ht="15" customHeight="1" thickBot="1" x14ac:dyDescent="0.35">
      <c r="A75">
        <f t="shared" si="0"/>
        <v>0</v>
      </c>
      <c r="B75" s="106" t="s">
        <v>1832</v>
      </c>
      <c r="C75" s="106" t="s">
        <v>1832</v>
      </c>
      <c r="D75" s="123" t="s">
        <v>1934</v>
      </c>
      <c r="E75" s="48"/>
      <c r="F75" s="72"/>
    </row>
    <row r="76" spans="1:10" ht="15" thickBot="1" x14ac:dyDescent="0.35">
      <c r="A76">
        <f t="shared" si="0"/>
        <v>1</v>
      </c>
      <c r="B76" s="87">
        <v>49</v>
      </c>
      <c r="C76" s="87" t="s">
        <v>1674</v>
      </c>
      <c r="D76" s="3" t="s">
        <v>1935</v>
      </c>
      <c r="E76" s="62"/>
      <c r="F76" s="72" t="str">
        <f>IF(ISBLANK(E76),"Missing value","")</f>
        <v>Missing value</v>
      </c>
    </row>
    <row r="77" spans="1:10" ht="15" thickBot="1" x14ac:dyDescent="0.35">
      <c r="A77">
        <f t="shared" si="0"/>
        <v>0</v>
      </c>
      <c r="B77" s="107" t="s">
        <v>1832</v>
      </c>
      <c r="C77" s="147" t="s">
        <v>1832</v>
      </c>
      <c r="D77" s="146" t="s">
        <v>1936</v>
      </c>
      <c r="E77" s="67"/>
      <c r="F77" s="72"/>
    </row>
    <row r="78" spans="1:10" ht="15" customHeight="1" thickBot="1" x14ac:dyDescent="0.35">
      <c r="A78">
        <f t="shared" si="0"/>
        <v>1</v>
      </c>
      <c r="B78" s="87">
        <v>50</v>
      </c>
      <c r="C78" s="87" t="s">
        <v>1675</v>
      </c>
      <c r="D78" s="4" t="s">
        <v>1937</v>
      </c>
      <c r="E78" s="64"/>
      <c r="F78" s="72" t="str">
        <f>IF($E$76="NO","",IF(ISBLANK(E78),"Missing value",""))</f>
        <v>Missing value</v>
      </c>
    </row>
    <row r="79" spans="1:10" ht="15" customHeight="1" thickBot="1" x14ac:dyDescent="0.35">
      <c r="A79">
        <f t="shared" si="0"/>
        <v>1</v>
      </c>
      <c r="B79" s="87">
        <v>51</v>
      </c>
      <c r="C79" s="87" t="s">
        <v>1676</v>
      </c>
      <c r="D79" s="5" t="s">
        <v>1938</v>
      </c>
      <c r="E79" s="64"/>
      <c r="F79" s="72" t="str">
        <f t="shared" ref="F79:F80" si="5">IF($E$76="NO","",IF(ISBLANK(E79),"Missing value",""))</f>
        <v>Missing value</v>
      </c>
    </row>
    <row r="80" spans="1:10" ht="15" customHeight="1" thickBot="1" x14ac:dyDescent="0.35">
      <c r="A80">
        <f t="shared" si="0"/>
        <v>1</v>
      </c>
      <c r="B80" s="87">
        <v>52</v>
      </c>
      <c r="C80" s="87" t="s">
        <v>1677</v>
      </c>
      <c r="D80" s="6" t="s">
        <v>1939</v>
      </c>
      <c r="E80" s="64"/>
      <c r="F80" s="72" t="str">
        <f t="shared" si="5"/>
        <v>Missing value</v>
      </c>
    </row>
    <row r="81" spans="1:6" ht="15" thickBot="1" x14ac:dyDescent="0.35">
      <c r="A81">
        <f t="shared" si="0"/>
        <v>0</v>
      </c>
      <c r="B81" s="107" t="s">
        <v>1832</v>
      </c>
      <c r="C81" s="147" t="s">
        <v>1832</v>
      </c>
      <c r="D81" s="146" t="s">
        <v>1940</v>
      </c>
      <c r="E81" s="132"/>
      <c r="F81" s="72"/>
    </row>
    <row r="82" spans="1:6" ht="15" customHeight="1" thickBot="1" x14ac:dyDescent="0.35">
      <c r="A82">
        <f t="shared" si="0"/>
        <v>1</v>
      </c>
      <c r="B82" s="87">
        <v>53</v>
      </c>
      <c r="C82" s="87" t="s">
        <v>1678</v>
      </c>
      <c r="D82" s="13" t="s">
        <v>1937</v>
      </c>
      <c r="E82" s="64"/>
      <c r="F82" s="72" t="str">
        <f t="shared" ref="F82:F84" si="6">IF($E$76="NO","",IF(ISBLANK(E82),"Missing value",""))</f>
        <v>Missing value</v>
      </c>
    </row>
    <row r="83" spans="1:6" ht="15" customHeight="1" thickBot="1" x14ac:dyDescent="0.35">
      <c r="A83">
        <f t="shared" si="0"/>
        <v>1</v>
      </c>
      <c r="B83" s="87">
        <v>54</v>
      </c>
      <c r="C83" s="87" t="s">
        <v>1679</v>
      </c>
      <c r="D83" s="13" t="s">
        <v>1938</v>
      </c>
      <c r="E83" s="64"/>
      <c r="F83" s="72" t="str">
        <f t="shared" si="6"/>
        <v>Missing value</v>
      </c>
    </row>
    <row r="84" spans="1:6" ht="15" customHeight="1" thickBot="1" x14ac:dyDescent="0.35">
      <c r="A84">
        <f t="shared" si="0"/>
        <v>1</v>
      </c>
      <c r="B84" s="87">
        <v>55</v>
      </c>
      <c r="C84" s="87" t="s">
        <v>1680</v>
      </c>
      <c r="D84" s="13" t="s">
        <v>1939</v>
      </c>
      <c r="E84" s="65"/>
      <c r="F84" s="72" t="str">
        <f t="shared" si="6"/>
        <v>Missing value</v>
      </c>
    </row>
    <row r="85" spans="1:6" ht="15" thickBot="1" x14ac:dyDescent="0.35">
      <c r="A85">
        <f t="shared" ref="A85:A151" si="7">IF(B85&lt;&gt;"",1,0)</f>
        <v>0</v>
      </c>
      <c r="B85" s="88" t="s">
        <v>1832</v>
      </c>
      <c r="C85" s="148" t="s">
        <v>1832</v>
      </c>
      <c r="D85" s="146" t="s">
        <v>1941</v>
      </c>
      <c r="E85" s="67"/>
      <c r="F85" s="72"/>
    </row>
    <row r="86" spans="1:6" ht="15" customHeight="1" thickBot="1" x14ac:dyDescent="0.35">
      <c r="A86">
        <f t="shared" si="7"/>
        <v>1</v>
      </c>
      <c r="B86" s="87">
        <v>56</v>
      </c>
      <c r="C86" s="87" t="s">
        <v>1681</v>
      </c>
      <c r="D86" s="13" t="s">
        <v>1937</v>
      </c>
      <c r="E86" s="64"/>
      <c r="F86" s="72" t="str">
        <f t="shared" ref="F86:F88" si="8">IF($E$76="NO","",IF(ISBLANK(E86),"Missing value",""))</f>
        <v>Missing value</v>
      </c>
    </row>
    <row r="87" spans="1:6" ht="15" customHeight="1" thickBot="1" x14ac:dyDescent="0.35">
      <c r="A87">
        <f t="shared" si="7"/>
        <v>1</v>
      </c>
      <c r="B87" s="87">
        <v>57</v>
      </c>
      <c r="C87" s="87" t="s">
        <v>1682</v>
      </c>
      <c r="D87" s="13" t="s">
        <v>1938</v>
      </c>
      <c r="E87" s="64"/>
      <c r="F87" s="72" t="str">
        <f t="shared" si="8"/>
        <v>Missing value</v>
      </c>
    </row>
    <row r="88" spans="1:6" ht="15" customHeight="1" thickBot="1" x14ac:dyDescent="0.35">
      <c r="A88">
        <f t="shared" si="7"/>
        <v>1</v>
      </c>
      <c r="B88" s="87">
        <v>58</v>
      </c>
      <c r="C88" s="87" t="s">
        <v>1683</v>
      </c>
      <c r="D88" s="6" t="s">
        <v>1939</v>
      </c>
      <c r="E88" s="65"/>
      <c r="F88" s="72" t="str">
        <f t="shared" si="8"/>
        <v>Missing value</v>
      </c>
    </row>
    <row r="89" spans="1:6" ht="15" customHeight="1" thickBot="1" x14ac:dyDescent="0.35">
      <c r="B89" s="87">
        <v>59</v>
      </c>
      <c r="C89" s="107" t="s">
        <v>2154</v>
      </c>
      <c r="D89" s="6" t="s">
        <v>2335</v>
      </c>
      <c r="E89" s="65"/>
      <c r="F89" s="72" t="str">
        <f>IF($E$76="NE","",IF(ISBLANK(E89),"Missing value",""))</f>
        <v>Missing value</v>
      </c>
    </row>
    <row r="90" spans="1:6" ht="15" customHeight="1" thickBot="1" x14ac:dyDescent="0.35">
      <c r="B90" s="87">
        <v>60</v>
      </c>
      <c r="C90" s="107" t="s">
        <v>2155</v>
      </c>
      <c r="D90" s="6" t="s">
        <v>2336</v>
      </c>
      <c r="E90" s="3"/>
      <c r="F90" s="72" t="str">
        <f>IF($E$76="NE","",IF(ISBLANK(E90),"Missing value",""))</f>
        <v>Missing value</v>
      </c>
    </row>
    <row r="91" spans="1:6" ht="15" thickBot="1" x14ac:dyDescent="0.35">
      <c r="A91">
        <f t="shared" si="7"/>
        <v>1</v>
      </c>
      <c r="B91" s="87">
        <v>61</v>
      </c>
      <c r="C91" s="87" t="s">
        <v>1684</v>
      </c>
      <c r="D91" s="3" t="s">
        <v>2341</v>
      </c>
      <c r="E91" s="62"/>
      <c r="F91" s="72" t="str">
        <f t="shared" ref="F91:F95" si="9">IF(ISBLANK(E91),"Missing value","")</f>
        <v>Missing value</v>
      </c>
    </row>
    <row r="92" spans="1:6" ht="15" thickBot="1" x14ac:dyDescent="0.35">
      <c r="A92">
        <f t="shared" si="7"/>
        <v>1</v>
      </c>
      <c r="B92" s="87">
        <v>62</v>
      </c>
      <c r="C92" s="87" t="s">
        <v>1685</v>
      </c>
      <c r="D92" s="13" t="s">
        <v>2114</v>
      </c>
      <c r="E92" s="63"/>
      <c r="F92" s="72" t="str">
        <f>IF(E91="NO","",IF(ISBLANK(E92),"Missing value",""))</f>
        <v>Missing value</v>
      </c>
    </row>
    <row r="93" spans="1:6" ht="15" thickBot="1" x14ac:dyDescent="0.35">
      <c r="B93" s="87">
        <v>63</v>
      </c>
      <c r="C93" s="107" t="s">
        <v>2156</v>
      </c>
      <c r="D93" s="4" t="s">
        <v>1942</v>
      </c>
      <c r="E93" s="62"/>
      <c r="F93" s="72" t="str">
        <f>IF(ISBLANK(E91),"Missing value","")</f>
        <v>Missing value</v>
      </c>
    </row>
    <row r="94" spans="1:6" ht="15.75" customHeight="1" thickBot="1" x14ac:dyDescent="0.35">
      <c r="A94">
        <f t="shared" si="7"/>
        <v>1</v>
      </c>
      <c r="B94" s="87">
        <v>64</v>
      </c>
      <c r="C94" s="145" t="s">
        <v>1686</v>
      </c>
      <c r="D94" s="7" t="s">
        <v>1943</v>
      </c>
      <c r="E94" s="62"/>
      <c r="F94" s="72" t="str">
        <f t="shared" si="9"/>
        <v>Missing value</v>
      </c>
    </row>
    <row r="95" spans="1:6" ht="23.4" thickBot="1" x14ac:dyDescent="0.35">
      <c r="A95">
        <f t="shared" si="7"/>
        <v>1</v>
      </c>
      <c r="B95" s="87">
        <v>65</v>
      </c>
      <c r="C95" s="87" t="s">
        <v>1687</v>
      </c>
      <c r="D95" s="8" t="s">
        <v>1944</v>
      </c>
      <c r="E95" s="63"/>
      <c r="F95" s="72" t="str">
        <f t="shared" si="9"/>
        <v>Missing value</v>
      </c>
    </row>
    <row r="96" spans="1:6" ht="15" customHeight="1" thickBot="1" x14ac:dyDescent="0.35">
      <c r="A96">
        <f t="shared" si="7"/>
        <v>0</v>
      </c>
      <c r="B96" s="106" t="s">
        <v>1832</v>
      </c>
      <c r="C96" s="106" t="s">
        <v>1832</v>
      </c>
      <c r="D96" s="48" t="s">
        <v>1945</v>
      </c>
      <c r="E96" s="48"/>
      <c r="F96" s="72"/>
    </row>
    <row r="97" spans="1:6" ht="15" customHeight="1" thickBot="1" x14ac:dyDescent="0.35">
      <c r="A97">
        <f t="shared" si="7"/>
        <v>1</v>
      </c>
      <c r="B97" s="107">
        <v>66</v>
      </c>
      <c r="C97" s="107" t="s">
        <v>1688</v>
      </c>
      <c r="D97" s="7" t="s">
        <v>1946</v>
      </c>
      <c r="E97" s="62"/>
      <c r="F97" s="72" t="str">
        <f>IF(ISBLANK(E97),"Missing value","")</f>
        <v>Missing value</v>
      </c>
    </row>
    <row r="98" spans="1:6" ht="23.4" thickBot="1" x14ac:dyDescent="0.35">
      <c r="A98">
        <f t="shared" si="7"/>
        <v>0</v>
      </c>
      <c r="B98" s="107" t="s">
        <v>1832</v>
      </c>
      <c r="C98" s="107" t="s">
        <v>1832</v>
      </c>
      <c r="D98" s="7" t="s">
        <v>1947</v>
      </c>
      <c r="E98" s="61"/>
      <c r="F98" s="72"/>
    </row>
    <row r="99" spans="1:6" ht="15" thickBot="1" x14ac:dyDescent="0.35">
      <c r="A99">
        <f t="shared" si="7"/>
        <v>1</v>
      </c>
      <c r="B99" s="107">
        <v>67</v>
      </c>
      <c r="C99" s="107" t="s">
        <v>1689</v>
      </c>
      <c r="D99" s="29" t="s">
        <v>1948</v>
      </c>
      <c r="E99" s="3"/>
      <c r="F99" s="72" t="str">
        <f t="shared" ref="F99:F108" si="10">IF(ISBLANK(E99),"Missing value","")</f>
        <v>Missing value</v>
      </c>
    </row>
    <row r="100" spans="1:6" ht="15" customHeight="1" thickBot="1" x14ac:dyDescent="0.35">
      <c r="A100">
        <f t="shared" si="7"/>
        <v>1</v>
      </c>
      <c r="B100" s="107">
        <v>68</v>
      </c>
      <c r="C100" s="107" t="s">
        <v>1690</v>
      </c>
      <c r="D100" s="29" t="s">
        <v>1949</v>
      </c>
      <c r="E100" s="3"/>
      <c r="F100" s="72" t="str">
        <f t="shared" si="10"/>
        <v>Missing value</v>
      </c>
    </row>
    <row r="101" spans="1:6" ht="15" customHeight="1" thickBot="1" x14ac:dyDescent="0.35">
      <c r="A101">
        <f t="shared" si="7"/>
        <v>1</v>
      </c>
      <c r="B101" s="107">
        <v>69</v>
      </c>
      <c r="C101" s="107" t="s">
        <v>1691</v>
      </c>
      <c r="D101" s="3" t="s">
        <v>1950</v>
      </c>
      <c r="E101" s="3"/>
      <c r="F101" s="72" t="str">
        <f t="shared" si="10"/>
        <v>Missing value</v>
      </c>
    </row>
    <row r="102" spans="1:6" ht="23.4" thickBot="1" x14ac:dyDescent="0.35">
      <c r="A102">
        <f t="shared" si="7"/>
        <v>1</v>
      </c>
      <c r="B102" s="107">
        <v>70</v>
      </c>
      <c r="C102" s="107" t="s">
        <v>1692</v>
      </c>
      <c r="D102" s="3" t="s">
        <v>1951</v>
      </c>
      <c r="E102" s="52"/>
      <c r="F102" s="72" t="str">
        <f t="shared" si="10"/>
        <v>Missing value</v>
      </c>
    </row>
    <row r="103" spans="1:6" ht="15" thickBot="1" x14ac:dyDescent="0.35">
      <c r="A103">
        <f t="shared" si="7"/>
        <v>1</v>
      </c>
      <c r="B103" s="107">
        <v>71</v>
      </c>
      <c r="C103" s="107" t="s">
        <v>1693</v>
      </c>
      <c r="D103" s="3" t="s">
        <v>1952</v>
      </c>
      <c r="E103" s="52"/>
      <c r="F103" s="72" t="str">
        <f t="shared" si="10"/>
        <v>Missing value</v>
      </c>
    </row>
    <row r="104" spans="1:6" ht="15" thickBot="1" x14ac:dyDescent="0.35">
      <c r="A104">
        <f t="shared" si="7"/>
        <v>1</v>
      </c>
      <c r="B104" s="107">
        <v>72</v>
      </c>
      <c r="C104" s="107" t="s">
        <v>1694</v>
      </c>
      <c r="D104" s="3" t="s">
        <v>1953</v>
      </c>
      <c r="E104" s="52"/>
      <c r="F104" s="72" t="str">
        <f t="shared" si="10"/>
        <v>Missing value</v>
      </c>
    </row>
    <row r="105" spans="1:6" ht="23.4" thickBot="1" x14ac:dyDescent="0.35">
      <c r="A105">
        <f t="shared" si="7"/>
        <v>1</v>
      </c>
      <c r="B105" s="107">
        <v>73</v>
      </c>
      <c r="C105" s="107" t="s">
        <v>1695</v>
      </c>
      <c r="D105" s="3" t="s">
        <v>1954</v>
      </c>
      <c r="E105" s="52"/>
      <c r="F105" s="72" t="str">
        <f t="shared" si="10"/>
        <v>Missing value</v>
      </c>
    </row>
    <row r="106" spans="1:6" ht="15" thickBot="1" x14ac:dyDescent="0.35">
      <c r="A106">
        <f t="shared" si="7"/>
        <v>1</v>
      </c>
      <c r="B106" s="107">
        <v>74</v>
      </c>
      <c r="C106" s="107" t="s">
        <v>1696</v>
      </c>
      <c r="D106" s="3" t="s">
        <v>1955</v>
      </c>
      <c r="E106" s="62"/>
      <c r="F106" s="72" t="str">
        <f t="shared" si="10"/>
        <v>Missing value</v>
      </c>
    </row>
    <row r="107" spans="1:6" ht="23.4" thickBot="1" x14ac:dyDescent="0.35">
      <c r="A107">
        <f t="shared" si="7"/>
        <v>1</v>
      </c>
      <c r="B107" s="107">
        <v>75</v>
      </c>
      <c r="C107" s="107" t="s">
        <v>1697</v>
      </c>
      <c r="D107" s="3" t="s">
        <v>1956</v>
      </c>
      <c r="E107" s="62"/>
      <c r="F107" s="72" t="str">
        <f t="shared" si="10"/>
        <v>Missing value</v>
      </c>
    </row>
    <row r="108" spans="1:6" ht="23.4" thickBot="1" x14ac:dyDescent="0.35">
      <c r="A108">
        <f t="shared" si="7"/>
        <v>1</v>
      </c>
      <c r="B108" s="107">
        <v>76</v>
      </c>
      <c r="C108" s="107" t="s">
        <v>1698</v>
      </c>
      <c r="D108" s="8" t="s">
        <v>1957</v>
      </c>
      <c r="E108" s="62"/>
      <c r="F108" s="72" t="str">
        <f t="shared" si="10"/>
        <v>Missing value</v>
      </c>
    </row>
    <row r="109" spans="1:6" ht="23.4" thickBot="1" x14ac:dyDescent="0.35">
      <c r="A109">
        <f t="shared" si="7"/>
        <v>1</v>
      </c>
      <c r="B109" s="107">
        <v>77</v>
      </c>
      <c r="C109" s="107" t="s">
        <v>1699</v>
      </c>
      <c r="D109" s="3" t="s">
        <v>1958</v>
      </c>
      <c r="E109" s="62"/>
      <c r="F109" s="72" t="str">
        <f>IF(ISBLANK(E109),"Missing value","")</f>
        <v>Missing value</v>
      </c>
    </row>
    <row r="110" spans="1:6" ht="15" customHeight="1" thickBot="1" x14ac:dyDescent="0.35">
      <c r="A110">
        <f t="shared" si="7"/>
        <v>0</v>
      </c>
      <c r="B110" s="107" t="s">
        <v>1832</v>
      </c>
      <c r="C110" s="107" t="s">
        <v>1832</v>
      </c>
      <c r="D110" s="46" t="s">
        <v>1959</v>
      </c>
      <c r="E110" s="48"/>
      <c r="F110" s="72"/>
    </row>
    <row r="111" spans="1:6" ht="15" customHeight="1" thickBot="1" x14ac:dyDescent="0.35">
      <c r="A111">
        <f t="shared" si="7"/>
        <v>0</v>
      </c>
      <c r="B111" s="86" t="s">
        <v>1832</v>
      </c>
      <c r="C111" s="86" t="s">
        <v>1832</v>
      </c>
      <c r="D111" s="8" t="s">
        <v>1960</v>
      </c>
      <c r="E111" s="118"/>
      <c r="F111" s="72"/>
    </row>
    <row r="112" spans="1:6" ht="15" thickBot="1" x14ac:dyDescent="0.35">
      <c r="A112">
        <f t="shared" si="7"/>
        <v>1</v>
      </c>
      <c r="B112" s="88">
        <v>78</v>
      </c>
      <c r="C112" s="88" t="s">
        <v>1700</v>
      </c>
      <c r="D112" s="29" t="s">
        <v>1961</v>
      </c>
      <c r="E112" s="55"/>
      <c r="F112" s="72" t="str">
        <f t="shared" ref="F112:F116" si="11">IF(ISBLANK(E112),"Missing value","")</f>
        <v>Missing value</v>
      </c>
    </row>
    <row r="113" spans="1:6" ht="15" customHeight="1" thickBot="1" x14ac:dyDescent="0.35">
      <c r="A113">
        <f t="shared" si="7"/>
        <v>1</v>
      </c>
      <c r="B113" s="107">
        <v>79</v>
      </c>
      <c r="C113" s="107" t="s">
        <v>1701</v>
      </c>
      <c r="D113" s="29" t="s">
        <v>1962</v>
      </c>
      <c r="E113" s="55"/>
      <c r="F113" s="72" t="str">
        <f t="shared" si="11"/>
        <v>Missing value</v>
      </c>
    </row>
    <row r="114" spans="1:6" ht="15" customHeight="1" thickBot="1" x14ac:dyDescent="0.35">
      <c r="A114">
        <f t="shared" si="7"/>
        <v>1</v>
      </c>
      <c r="B114" s="88">
        <v>80</v>
      </c>
      <c r="C114" s="107" t="s">
        <v>1702</v>
      </c>
      <c r="D114" s="3" t="s">
        <v>1963</v>
      </c>
      <c r="E114" s="52"/>
      <c r="F114" s="72" t="str">
        <f t="shared" si="11"/>
        <v>Missing value</v>
      </c>
    </row>
    <row r="115" spans="1:6" ht="15" thickBot="1" x14ac:dyDescent="0.35">
      <c r="A115">
        <f t="shared" si="7"/>
        <v>1</v>
      </c>
      <c r="B115" s="107">
        <v>81</v>
      </c>
      <c r="C115" s="107" t="s">
        <v>1703</v>
      </c>
      <c r="D115" s="8" t="s">
        <v>1964</v>
      </c>
      <c r="E115" s="63"/>
      <c r="F115" s="72" t="str">
        <f t="shared" si="11"/>
        <v>Missing value</v>
      </c>
    </row>
    <row r="116" spans="1:6" ht="23.4" thickBot="1" x14ac:dyDescent="0.35">
      <c r="A116">
        <f t="shared" si="7"/>
        <v>1</v>
      </c>
      <c r="B116" s="88">
        <v>82</v>
      </c>
      <c r="C116" s="107" t="s">
        <v>1704</v>
      </c>
      <c r="D116" s="3" t="s">
        <v>1965</v>
      </c>
      <c r="E116" s="62"/>
      <c r="F116" s="72" t="str">
        <f t="shared" si="11"/>
        <v>Missing value</v>
      </c>
    </row>
    <row r="117" spans="1:6" ht="15" customHeight="1" thickBot="1" x14ac:dyDescent="0.35">
      <c r="A117">
        <f t="shared" si="7"/>
        <v>0</v>
      </c>
      <c r="B117" s="107" t="s">
        <v>1832</v>
      </c>
      <c r="C117" s="107" t="s">
        <v>1832</v>
      </c>
      <c r="D117" s="46" t="s">
        <v>1966</v>
      </c>
      <c r="E117" s="59"/>
      <c r="F117" s="72"/>
    </row>
    <row r="118" spans="1:6" ht="23.4" thickBot="1" x14ac:dyDescent="0.35">
      <c r="A118">
        <f t="shared" si="7"/>
        <v>1</v>
      </c>
      <c r="B118" s="107">
        <v>83</v>
      </c>
      <c r="C118" s="107" t="s">
        <v>1705</v>
      </c>
      <c r="D118" s="3" t="s">
        <v>1967</v>
      </c>
      <c r="E118" s="62"/>
      <c r="F118" s="72" t="str">
        <f t="shared" ref="F118:F119" si="12">IF(ISBLANK(E118),"Missing value","")</f>
        <v>Missing value</v>
      </c>
    </row>
    <row r="119" spans="1:6" ht="15" thickBot="1" x14ac:dyDescent="0.35">
      <c r="A119">
        <f t="shared" si="7"/>
        <v>1</v>
      </c>
      <c r="B119" s="107">
        <v>84</v>
      </c>
      <c r="C119" s="107" t="s">
        <v>1706</v>
      </c>
      <c r="D119" s="3" t="s">
        <v>1968</v>
      </c>
      <c r="E119" s="62"/>
      <c r="F119" s="72" t="str">
        <f t="shared" si="12"/>
        <v>Missing value</v>
      </c>
    </row>
    <row r="120" spans="1:6" ht="23.4" thickBot="1" x14ac:dyDescent="0.35">
      <c r="A120">
        <f t="shared" si="7"/>
        <v>0</v>
      </c>
      <c r="B120" s="107" t="s">
        <v>1832</v>
      </c>
      <c r="C120" s="107" t="s">
        <v>1832</v>
      </c>
      <c r="D120" s="4" t="s">
        <v>1969</v>
      </c>
      <c r="E120" s="61"/>
      <c r="F120" s="72"/>
    </row>
    <row r="121" spans="1:6" ht="15" thickBot="1" x14ac:dyDescent="0.35">
      <c r="A121">
        <f t="shared" si="7"/>
        <v>1</v>
      </c>
      <c r="B121" s="107">
        <v>85</v>
      </c>
      <c r="C121" s="107" t="s">
        <v>1707</v>
      </c>
      <c r="D121" s="8" t="s">
        <v>1970</v>
      </c>
      <c r="E121" s="53"/>
      <c r="F121" s="72" t="str">
        <f>IF(E119="NO","",IF(ISBLANK(E121),"Missing value",""))</f>
        <v>Missing value</v>
      </c>
    </row>
    <row r="122" spans="1:6" ht="15" customHeight="1" thickBot="1" x14ac:dyDescent="0.35">
      <c r="A122">
        <f t="shared" si="7"/>
        <v>1</v>
      </c>
      <c r="B122" s="107">
        <v>86</v>
      </c>
      <c r="C122" s="107" t="s">
        <v>1708</v>
      </c>
      <c r="D122" s="8" t="s">
        <v>1971</v>
      </c>
      <c r="E122" s="53"/>
      <c r="F122" s="72" t="str">
        <f>IF(E119="NO","",IF(ISBLANK(E122),"Missing value",""))</f>
        <v>Missing value</v>
      </c>
    </row>
    <row r="123" spans="1:6" ht="15" customHeight="1" thickBot="1" x14ac:dyDescent="0.35">
      <c r="A123">
        <f t="shared" si="7"/>
        <v>1</v>
      </c>
      <c r="B123" s="107">
        <v>87</v>
      </c>
      <c r="C123" s="107" t="s">
        <v>1709</v>
      </c>
      <c r="D123" s="3" t="s">
        <v>1972</v>
      </c>
      <c r="E123" s="52"/>
      <c r="F123" s="72" t="str">
        <f>IF(E119="NO","",IF(ISBLANK(E123),"Missing value",""))</f>
        <v>Missing value</v>
      </c>
    </row>
    <row r="124" spans="1:6" ht="15" thickBot="1" x14ac:dyDescent="0.35">
      <c r="A124">
        <f t="shared" si="7"/>
        <v>0</v>
      </c>
      <c r="B124" s="107" t="s">
        <v>1832</v>
      </c>
      <c r="C124" s="107" t="s">
        <v>1832</v>
      </c>
      <c r="D124" s="4" t="s">
        <v>1973</v>
      </c>
      <c r="E124" s="61"/>
      <c r="F124" s="72"/>
    </row>
    <row r="125" spans="1:6" ht="15" thickBot="1" x14ac:dyDescent="0.35">
      <c r="A125">
        <f t="shared" si="7"/>
        <v>1</v>
      </c>
      <c r="B125" s="107">
        <v>88</v>
      </c>
      <c r="C125" s="107" t="s">
        <v>1710</v>
      </c>
      <c r="D125" s="8" t="s">
        <v>1970</v>
      </c>
      <c r="E125" s="53"/>
      <c r="F125" s="72" t="str">
        <f>IF(E119="NO","",IF(ISBLANK(E125),"Missing value",""))</f>
        <v>Missing value</v>
      </c>
    </row>
    <row r="126" spans="1:6" ht="15" customHeight="1" thickBot="1" x14ac:dyDescent="0.35">
      <c r="A126">
        <f t="shared" si="7"/>
        <v>1</v>
      </c>
      <c r="B126" s="107">
        <v>89</v>
      </c>
      <c r="C126" s="107" t="s">
        <v>1711</v>
      </c>
      <c r="D126" s="8" t="s">
        <v>1971</v>
      </c>
      <c r="E126" s="53"/>
      <c r="F126" s="72" t="str">
        <f>IF(E119="NO","",IF(ISBLANK(E126),"Missing value",""))</f>
        <v>Missing value</v>
      </c>
    </row>
    <row r="127" spans="1:6" ht="15" customHeight="1" thickBot="1" x14ac:dyDescent="0.35">
      <c r="A127">
        <f t="shared" si="7"/>
        <v>1</v>
      </c>
      <c r="B127" s="107">
        <v>90</v>
      </c>
      <c r="C127" s="107" t="s">
        <v>1712</v>
      </c>
      <c r="D127" s="8" t="s">
        <v>1972</v>
      </c>
      <c r="E127" s="53"/>
      <c r="F127" s="72" t="str">
        <f>IF(E119="NO","",IF(ISBLANK(E127),"Missing value",""))</f>
        <v>Missing value</v>
      </c>
    </row>
    <row r="128" spans="1:6" ht="23.4" thickBot="1" x14ac:dyDescent="0.35">
      <c r="A128">
        <f t="shared" si="7"/>
        <v>0</v>
      </c>
      <c r="B128" s="107" t="s">
        <v>1832</v>
      </c>
      <c r="C128" s="107" t="s">
        <v>1832</v>
      </c>
      <c r="D128" s="5" t="s">
        <v>1974</v>
      </c>
      <c r="E128" s="61"/>
      <c r="F128" s="72"/>
    </row>
    <row r="129" spans="1:6" ht="15" thickBot="1" x14ac:dyDescent="0.35">
      <c r="A129">
        <f t="shared" si="7"/>
        <v>1</v>
      </c>
      <c r="B129" s="107">
        <v>91</v>
      </c>
      <c r="C129" s="107" t="s">
        <v>1713</v>
      </c>
      <c r="D129" s="8" t="s">
        <v>1975</v>
      </c>
      <c r="E129" s="133"/>
      <c r="F129" s="72" t="str">
        <f>IF(E119="NO","",IF(ISBLANK(E129),"Missing value",""))</f>
        <v>Missing value</v>
      </c>
    </row>
    <row r="130" spans="1:6" ht="15" customHeight="1" thickBot="1" x14ac:dyDescent="0.35">
      <c r="A130">
        <f t="shared" si="7"/>
        <v>1</v>
      </c>
      <c r="B130" s="107">
        <v>92</v>
      </c>
      <c r="C130" s="107" t="s">
        <v>1714</v>
      </c>
      <c r="D130" s="8" t="s">
        <v>1976</v>
      </c>
      <c r="E130" s="134"/>
      <c r="F130" s="72" t="str">
        <f>IF(E119="NO","",IF(ISBLANK(E130),"Missing value",""))</f>
        <v>Missing value</v>
      </c>
    </row>
    <row r="131" spans="1:6" ht="15" customHeight="1" thickBot="1" x14ac:dyDescent="0.35">
      <c r="A131">
        <f t="shared" si="7"/>
        <v>1</v>
      </c>
      <c r="B131" s="107">
        <v>93</v>
      </c>
      <c r="C131" s="107" t="s">
        <v>1715</v>
      </c>
      <c r="D131" s="8" t="s">
        <v>1977</v>
      </c>
      <c r="E131" s="133"/>
      <c r="F131" s="72" t="str">
        <f>IF(E119="NO","",IF(ISBLANK(E131),"Missing value",""))</f>
        <v>Missing value</v>
      </c>
    </row>
    <row r="132" spans="1:6" ht="23.4" thickBot="1" x14ac:dyDescent="0.35">
      <c r="A132">
        <f t="shared" si="7"/>
        <v>1</v>
      </c>
      <c r="B132" s="107">
        <v>94</v>
      </c>
      <c r="C132" s="107" t="s">
        <v>1716</v>
      </c>
      <c r="D132" s="3" t="s">
        <v>1978</v>
      </c>
      <c r="E132" s="62"/>
      <c r="F132" s="72" t="str">
        <f t="shared" ref="F132:F134" si="13">IF(ISBLANK(E132),"Missing value","")</f>
        <v>Missing value</v>
      </c>
    </row>
    <row r="133" spans="1:6" ht="23.4" thickBot="1" x14ac:dyDescent="0.35">
      <c r="A133">
        <f t="shared" si="7"/>
        <v>1</v>
      </c>
      <c r="B133" s="107">
        <v>95</v>
      </c>
      <c r="C133" s="107" t="s">
        <v>1717</v>
      </c>
      <c r="D133" s="3" t="s">
        <v>1979</v>
      </c>
      <c r="E133" s="62"/>
      <c r="F133" s="72" t="str">
        <f t="shared" si="13"/>
        <v>Missing value</v>
      </c>
    </row>
    <row r="134" spans="1:6" ht="15" thickBot="1" x14ac:dyDescent="0.35">
      <c r="A134">
        <f t="shared" si="7"/>
        <v>1</v>
      </c>
      <c r="B134" s="107">
        <v>96</v>
      </c>
      <c r="C134" s="107" t="s">
        <v>1718</v>
      </c>
      <c r="D134" s="35" t="s">
        <v>1980</v>
      </c>
      <c r="E134" s="62"/>
      <c r="F134" s="72" t="str">
        <f t="shared" si="13"/>
        <v>Missing value</v>
      </c>
    </row>
    <row r="135" spans="1:6" ht="15" customHeight="1" thickBot="1" x14ac:dyDescent="0.35">
      <c r="A135">
        <f t="shared" si="7"/>
        <v>0</v>
      </c>
      <c r="B135" s="107" t="s">
        <v>1832</v>
      </c>
      <c r="C135" s="107" t="s">
        <v>1832</v>
      </c>
      <c r="D135" s="46" t="s">
        <v>1981</v>
      </c>
      <c r="E135" s="48"/>
      <c r="F135" s="72"/>
    </row>
    <row r="136" spans="1:6" ht="23.4" thickBot="1" x14ac:dyDescent="0.35">
      <c r="A136">
        <f t="shared" si="7"/>
        <v>0</v>
      </c>
      <c r="B136" s="107" t="s">
        <v>1832</v>
      </c>
      <c r="C136" s="107" t="s">
        <v>1832</v>
      </c>
      <c r="D136" s="8" t="s">
        <v>1982</v>
      </c>
      <c r="E136" s="60"/>
      <c r="F136" s="72"/>
    </row>
    <row r="137" spans="1:6" ht="15" customHeight="1" thickBot="1" x14ac:dyDescent="0.35">
      <c r="A137">
        <f t="shared" si="7"/>
        <v>1</v>
      </c>
      <c r="B137" s="107">
        <v>95</v>
      </c>
      <c r="C137" s="107" t="s">
        <v>1719</v>
      </c>
      <c r="D137" s="149" t="s">
        <v>1983</v>
      </c>
      <c r="E137" s="133"/>
      <c r="F137" s="72" t="str">
        <f t="shared" ref="F137:F141" si="14">IF(ISBLANK(E137),"Missing value","")</f>
        <v>Missing value</v>
      </c>
    </row>
    <row r="138" spans="1:6" ht="15" customHeight="1" thickBot="1" x14ac:dyDescent="0.35">
      <c r="A138">
        <f t="shared" si="7"/>
        <v>1</v>
      </c>
      <c r="B138" s="107">
        <v>96</v>
      </c>
      <c r="C138" s="107" t="s">
        <v>1720</v>
      </c>
      <c r="D138" s="150" t="s">
        <v>1984</v>
      </c>
      <c r="E138" s="133"/>
      <c r="F138" s="72" t="str">
        <f t="shared" si="14"/>
        <v>Missing value</v>
      </c>
    </row>
    <row r="139" spans="1:6" ht="23.4" thickBot="1" x14ac:dyDescent="0.35">
      <c r="A139">
        <f t="shared" si="7"/>
        <v>1</v>
      </c>
      <c r="B139" s="107">
        <v>97</v>
      </c>
      <c r="C139" s="107" t="s">
        <v>1721</v>
      </c>
      <c r="D139" s="8" t="s">
        <v>1985</v>
      </c>
      <c r="E139" s="62"/>
      <c r="F139" s="72" t="str">
        <f t="shared" si="14"/>
        <v>Missing value</v>
      </c>
    </row>
    <row r="140" spans="1:6" ht="15" thickBot="1" x14ac:dyDescent="0.35">
      <c r="B140" s="107">
        <v>98</v>
      </c>
      <c r="C140" s="107" t="s">
        <v>2243</v>
      </c>
      <c r="D140" s="3" t="s">
        <v>2337</v>
      </c>
      <c r="E140" s="62"/>
      <c r="F140" s="72" t="str">
        <f>IF(ISBLANK(E139),"Missing value","")</f>
        <v>Missing value</v>
      </c>
    </row>
    <row r="141" spans="1:6" ht="23.4" thickBot="1" x14ac:dyDescent="0.35">
      <c r="A141">
        <f t="shared" si="7"/>
        <v>1</v>
      </c>
      <c r="B141" s="107">
        <v>99</v>
      </c>
      <c r="C141" s="107" t="s">
        <v>1722</v>
      </c>
      <c r="D141" s="3" t="s">
        <v>1986</v>
      </c>
      <c r="E141" s="62"/>
      <c r="F141" s="72" t="str">
        <f t="shared" si="14"/>
        <v>Missing value</v>
      </c>
    </row>
    <row r="142" spans="1:6" ht="15" thickBot="1" x14ac:dyDescent="0.35">
      <c r="A142">
        <f t="shared" si="7"/>
        <v>0</v>
      </c>
      <c r="B142" s="107" t="s">
        <v>1832</v>
      </c>
      <c r="C142" s="107" t="s">
        <v>1832</v>
      </c>
      <c r="D142" s="29" t="s">
        <v>1987</v>
      </c>
      <c r="E142" s="61"/>
      <c r="F142" s="72"/>
    </row>
    <row r="143" spans="1:6" ht="15" customHeight="1" thickBot="1" x14ac:dyDescent="0.35">
      <c r="A143">
        <f t="shared" si="7"/>
        <v>1</v>
      </c>
      <c r="B143" s="107">
        <v>100</v>
      </c>
      <c r="C143" s="107" t="s">
        <v>1723</v>
      </c>
      <c r="D143" s="149" t="s">
        <v>1983</v>
      </c>
      <c r="E143" s="63"/>
      <c r="F143" s="72" t="str">
        <f t="shared" ref="F143:F147" si="15">IF(ISBLANK(E143),"Missing value","")</f>
        <v>Missing value</v>
      </c>
    </row>
    <row r="144" spans="1:6" ht="15" customHeight="1" thickBot="1" x14ac:dyDescent="0.35">
      <c r="A144">
        <f t="shared" si="7"/>
        <v>1</v>
      </c>
      <c r="B144" s="107">
        <v>101</v>
      </c>
      <c r="C144" s="107" t="s">
        <v>1724</v>
      </c>
      <c r="D144" s="150" t="s">
        <v>1984</v>
      </c>
      <c r="E144" s="63"/>
      <c r="F144" s="72" t="str">
        <f t="shared" si="15"/>
        <v>Missing value</v>
      </c>
    </row>
    <row r="145" spans="1:6" ht="15" thickBot="1" x14ac:dyDescent="0.35">
      <c r="A145">
        <f t="shared" si="7"/>
        <v>1</v>
      </c>
      <c r="B145" s="107">
        <v>102</v>
      </c>
      <c r="C145" s="107" t="s">
        <v>1725</v>
      </c>
      <c r="D145" s="8" t="s">
        <v>1988</v>
      </c>
      <c r="E145" s="54"/>
      <c r="F145" s="72" t="str">
        <f t="shared" si="15"/>
        <v>Missing value</v>
      </c>
    </row>
    <row r="146" spans="1:6" ht="15" thickBot="1" x14ac:dyDescent="0.35">
      <c r="A146">
        <f t="shared" si="7"/>
        <v>1</v>
      </c>
      <c r="B146" s="107">
        <v>103</v>
      </c>
      <c r="C146" s="107" t="s">
        <v>1726</v>
      </c>
      <c r="D146" s="3" t="s">
        <v>1989</v>
      </c>
      <c r="E146" s="53"/>
      <c r="F146" s="72" t="str">
        <f t="shared" si="15"/>
        <v>Missing value</v>
      </c>
    </row>
    <row r="147" spans="1:6" ht="15" thickBot="1" x14ac:dyDescent="0.35">
      <c r="A147">
        <f t="shared" si="7"/>
        <v>1</v>
      </c>
      <c r="B147" s="107">
        <v>104</v>
      </c>
      <c r="C147" s="107" t="s">
        <v>1727</v>
      </c>
      <c r="D147" s="3" t="s">
        <v>1990</v>
      </c>
      <c r="E147" s="62"/>
      <c r="F147" s="72" t="str">
        <f t="shared" si="15"/>
        <v>Missing value</v>
      </c>
    </row>
    <row r="148" spans="1:6" ht="15" customHeight="1" thickBot="1" x14ac:dyDescent="0.35">
      <c r="A148">
        <f t="shared" si="7"/>
        <v>0</v>
      </c>
      <c r="B148" s="107" t="s">
        <v>1832</v>
      </c>
      <c r="C148" s="107" t="s">
        <v>1832</v>
      </c>
      <c r="D148" s="89" t="s">
        <v>1991</v>
      </c>
      <c r="E148" s="48"/>
      <c r="F148" s="72"/>
    </row>
    <row r="149" spans="1:6" ht="23.4" thickBot="1" x14ac:dyDescent="0.35">
      <c r="A149">
        <f t="shared" si="7"/>
        <v>1</v>
      </c>
      <c r="B149" s="107">
        <v>105</v>
      </c>
      <c r="C149" s="147" t="s">
        <v>1728</v>
      </c>
      <c r="D149" s="99" t="s">
        <v>1992</v>
      </c>
      <c r="E149" s="62"/>
      <c r="F149" s="72" t="str">
        <f t="shared" ref="F149:F151" si="16">IF(ISBLANK(E149),"Missing value","")</f>
        <v>Missing value</v>
      </c>
    </row>
    <row r="150" spans="1:6" ht="23.4" thickBot="1" x14ac:dyDescent="0.35">
      <c r="A150">
        <f t="shared" si="7"/>
        <v>1</v>
      </c>
      <c r="B150" s="107">
        <v>106</v>
      </c>
      <c r="C150" s="107" t="s">
        <v>1729</v>
      </c>
      <c r="D150" s="13" t="s">
        <v>1993</v>
      </c>
      <c r="E150" s="52"/>
      <c r="F150" s="72" t="str">
        <f>IF(E149="NO","",IF(ISBLANK(E150),"Missing value",""))</f>
        <v>Missing value</v>
      </c>
    </row>
    <row r="151" spans="1:6" ht="23.4" thickBot="1" x14ac:dyDescent="0.35">
      <c r="A151">
        <f t="shared" si="7"/>
        <v>1</v>
      </c>
      <c r="B151" s="107">
        <v>107</v>
      </c>
      <c r="C151" s="107" t="s">
        <v>1730</v>
      </c>
      <c r="D151" s="3" t="s">
        <v>1994</v>
      </c>
      <c r="E151" s="62"/>
      <c r="F151" s="72" t="str">
        <f t="shared" si="16"/>
        <v>Missing value</v>
      </c>
    </row>
    <row r="152" spans="1:6" ht="15" customHeight="1" thickBot="1" x14ac:dyDescent="0.35">
      <c r="A152">
        <f t="shared" ref="A152:A215" si="17">IF(B152&lt;&gt;"",1,0)</f>
        <v>0</v>
      </c>
      <c r="B152" s="107" t="s">
        <v>1832</v>
      </c>
      <c r="C152" s="107" t="s">
        <v>1832</v>
      </c>
      <c r="D152" s="98" t="s">
        <v>1995</v>
      </c>
      <c r="E152" s="59"/>
      <c r="F152" s="72"/>
    </row>
    <row r="153" spans="1:6" ht="15" thickBot="1" x14ac:dyDescent="0.35">
      <c r="A153">
        <f t="shared" si="17"/>
        <v>0</v>
      </c>
      <c r="B153" s="107" t="s">
        <v>1832</v>
      </c>
      <c r="C153" s="107" t="s">
        <v>1832</v>
      </c>
      <c r="D153" s="99" t="s">
        <v>1996</v>
      </c>
      <c r="E153" s="73"/>
      <c r="F153" s="72"/>
    </row>
    <row r="154" spans="1:6" ht="15" thickBot="1" x14ac:dyDescent="0.35">
      <c r="A154">
        <f t="shared" si="17"/>
        <v>0</v>
      </c>
      <c r="B154" s="107" t="s">
        <v>1832</v>
      </c>
      <c r="C154" s="107" t="s">
        <v>1832</v>
      </c>
      <c r="D154" s="100" t="s">
        <v>1997</v>
      </c>
      <c r="E154" s="70" t="s">
        <v>1998</v>
      </c>
      <c r="F154" s="72" t="str">
        <f t="shared" ref="F154:F190" si="18">IF(ISBLANK(E154),"Manjkajoč podatek","")</f>
        <v/>
      </c>
    </row>
    <row r="155" spans="1:6" ht="15" thickBot="1" x14ac:dyDescent="0.35">
      <c r="A155">
        <f t="shared" si="17"/>
        <v>1</v>
      </c>
      <c r="B155" s="107">
        <v>108</v>
      </c>
      <c r="C155" s="107" t="s">
        <v>1731</v>
      </c>
      <c r="D155" s="95" t="s">
        <v>1999</v>
      </c>
      <c r="E155" s="52"/>
      <c r="F155" s="72" t="str">
        <f t="shared" ref="F155:F159" si="19">IF(ISBLANK(E155),"Missing value","")</f>
        <v>Missing value</v>
      </c>
    </row>
    <row r="156" spans="1:6" ht="15" customHeight="1" thickBot="1" x14ac:dyDescent="0.35">
      <c r="A156">
        <f t="shared" si="17"/>
        <v>1</v>
      </c>
      <c r="B156" s="107">
        <v>109</v>
      </c>
      <c r="C156" s="107" t="s">
        <v>1732</v>
      </c>
      <c r="D156" s="95" t="s">
        <v>2000</v>
      </c>
      <c r="E156" s="62"/>
      <c r="F156" s="72" t="str">
        <f t="shared" si="19"/>
        <v>Missing value</v>
      </c>
    </row>
    <row r="157" spans="1:6" ht="15" customHeight="1" thickBot="1" x14ac:dyDescent="0.35">
      <c r="A157">
        <f t="shared" si="17"/>
        <v>1</v>
      </c>
      <c r="B157" s="107">
        <v>110</v>
      </c>
      <c r="C157" s="107" t="s">
        <v>1733</v>
      </c>
      <c r="D157" s="95" t="s">
        <v>2001</v>
      </c>
      <c r="E157" s="52"/>
      <c r="F157" s="72" t="str">
        <f t="shared" si="19"/>
        <v>Missing value</v>
      </c>
    </row>
    <row r="158" spans="1:6" ht="15" customHeight="1" thickBot="1" x14ac:dyDescent="0.35">
      <c r="A158">
        <f t="shared" si="17"/>
        <v>1</v>
      </c>
      <c r="B158" s="107">
        <v>111</v>
      </c>
      <c r="C158" s="107" t="s">
        <v>1734</v>
      </c>
      <c r="D158" s="95" t="s">
        <v>2002</v>
      </c>
      <c r="E158" s="52"/>
      <c r="F158" s="72" t="str">
        <f t="shared" si="19"/>
        <v>Missing value</v>
      </c>
    </row>
    <row r="159" spans="1:6" ht="23.4" thickBot="1" x14ac:dyDescent="0.35">
      <c r="A159">
        <f t="shared" si="17"/>
        <v>1</v>
      </c>
      <c r="B159" s="107">
        <v>112</v>
      </c>
      <c r="C159" s="107" t="s">
        <v>1735</v>
      </c>
      <c r="D159" s="95" t="s">
        <v>2003</v>
      </c>
      <c r="E159" s="52"/>
      <c r="F159" s="72" t="str">
        <f t="shared" si="19"/>
        <v>Missing value</v>
      </c>
    </row>
    <row r="160" spans="1:6" ht="15" customHeight="1" thickBot="1" x14ac:dyDescent="0.35">
      <c r="A160">
        <f t="shared" si="17"/>
        <v>0</v>
      </c>
      <c r="B160" s="107" t="s">
        <v>1832</v>
      </c>
      <c r="C160" s="107" t="s">
        <v>1832</v>
      </c>
      <c r="D160" s="100" t="s">
        <v>1997</v>
      </c>
      <c r="E160" s="70" t="s">
        <v>2004</v>
      </c>
      <c r="F160" s="72" t="str">
        <f t="shared" si="18"/>
        <v/>
      </c>
    </row>
    <row r="161" spans="1:6" ht="15" customHeight="1" thickBot="1" x14ac:dyDescent="0.35">
      <c r="A161">
        <f t="shared" si="17"/>
        <v>1</v>
      </c>
      <c r="B161" s="107">
        <v>113</v>
      </c>
      <c r="C161" s="107" t="s">
        <v>1736</v>
      </c>
      <c r="D161" s="95" t="s">
        <v>1999</v>
      </c>
      <c r="E161" s="52"/>
      <c r="F161" s="72" t="str">
        <f t="shared" ref="F161:F165" si="20">IF(ISBLANK(E161),"Missing value","")</f>
        <v>Missing value</v>
      </c>
    </row>
    <row r="162" spans="1:6" ht="15" thickBot="1" x14ac:dyDescent="0.35">
      <c r="A162">
        <f t="shared" si="17"/>
        <v>1</v>
      </c>
      <c r="B162" s="107">
        <v>114</v>
      </c>
      <c r="C162" s="107" t="s">
        <v>1737</v>
      </c>
      <c r="D162" s="95" t="s">
        <v>2000</v>
      </c>
      <c r="E162" s="62"/>
      <c r="F162" s="72" t="str">
        <f t="shared" si="20"/>
        <v>Missing value</v>
      </c>
    </row>
    <row r="163" spans="1:6" ht="15" customHeight="1" thickBot="1" x14ac:dyDescent="0.35">
      <c r="A163">
        <f t="shared" si="17"/>
        <v>1</v>
      </c>
      <c r="B163" s="107">
        <v>115</v>
      </c>
      <c r="C163" s="107" t="s">
        <v>1738</v>
      </c>
      <c r="D163" s="95" t="s">
        <v>2001</v>
      </c>
      <c r="E163" s="52"/>
      <c r="F163" s="72" t="str">
        <f t="shared" si="20"/>
        <v>Missing value</v>
      </c>
    </row>
    <row r="164" spans="1:6" ht="15" customHeight="1" thickBot="1" x14ac:dyDescent="0.35">
      <c r="A164">
        <f t="shared" si="17"/>
        <v>1</v>
      </c>
      <c r="B164" s="107">
        <v>116</v>
      </c>
      <c r="C164" s="107" t="s">
        <v>1739</v>
      </c>
      <c r="D164" s="95" t="s">
        <v>2002</v>
      </c>
      <c r="E164" s="52"/>
      <c r="F164" s="72" t="str">
        <f t="shared" si="20"/>
        <v>Missing value</v>
      </c>
    </row>
    <row r="165" spans="1:6" ht="23.4" thickBot="1" x14ac:dyDescent="0.35">
      <c r="A165">
        <f t="shared" si="17"/>
        <v>1</v>
      </c>
      <c r="B165" s="107">
        <v>117</v>
      </c>
      <c r="C165" s="107" t="s">
        <v>1740</v>
      </c>
      <c r="D165" s="95" t="s">
        <v>2003</v>
      </c>
      <c r="E165" s="52"/>
      <c r="F165" s="72" t="str">
        <f t="shared" si="20"/>
        <v>Missing value</v>
      </c>
    </row>
    <row r="166" spans="1:6" ht="15" customHeight="1" thickBot="1" x14ac:dyDescent="0.35">
      <c r="A166">
        <f t="shared" si="17"/>
        <v>0</v>
      </c>
      <c r="B166" s="107" t="s">
        <v>1832</v>
      </c>
      <c r="C166" s="107" t="s">
        <v>1832</v>
      </c>
      <c r="D166" s="100" t="s">
        <v>1997</v>
      </c>
      <c r="E166" s="70" t="s">
        <v>2005</v>
      </c>
      <c r="F166" s="72" t="str">
        <f t="shared" si="18"/>
        <v/>
      </c>
    </row>
    <row r="167" spans="1:6" ht="15" customHeight="1" thickBot="1" x14ac:dyDescent="0.35">
      <c r="A167">
        <f t="shared" si="17"/>
        <v>1</v>
      </c>
      <c r="B167" s="107">
        <v>118</v>
      </c>
      <c r="C167" s="107" t="s">
        <v>1741</v>
      </c>
      <c r="D167" s="95" t="s">
        <v>1999</v>
      </c>
      <c r="E167" s="52"/>
      <c r="F167" s="72" t="str">
        <f t="shared" ref="F167:F171" si="21">IF(ISBLANK(E167),"Missing value","")</f>
        <v>Missing value</v>
      </c>
    </row>
    <row r="168" spans="1:6" ht="15" customHeight="1" thickBot="1" x14ac:dyDescent="0.35">
      <c r="A168">
        <f t="shared" si="17"/>
        <v>1</v>
      </c>
      <c r="B168" s="107">
        <v>119</v>
      </c>
      <c r="C168" s="107" t="s">
        <v>1742</v>
      </c>
      <c r="D168" s="95" t="s">
        <v>2000</v>
      </c>
      <c r="E168" s="62"/>
      <c r="F168" s="72" t="str">
        <f t="shared" si="21"/>
        <v>Missing value</v>
      </c>
    </row>
    <row r="169" spans="1:6" ht="15" thickBot="1" x14ac:dyDescent="0.35">
      <c r="A169">
        <f t="shared" si="17"/>
        <v>1</v>
      </c>
      <c r="B169" s="107">
        <v>120</v>
      </c>
      <c r="C169" s="107" t="s">
        <v>1743</v>
      </c>
      <c r="D169" s="95" t="s">
        <v>2001</v>
      </c>
      <c r="E169" s="52"/>
      <c r="F169" s="72" t="str">
        <f t="shared" si="21"/>
        <v>Missing value</v>
      </c>
    </row>
    <row r="170" spans="1:6" ht="15" customHeight="1" thickBot="1" x14ac:dyDescent="0.35">
      <c r="A170">
        <f t="shared" si="17"/>
        <v>1</v>
      </c>
      <c r="B170" s="107">
        <v>121</v>
      </c>
      <c r="C170" s="107" t="s">
        <v>1744</v>
      </c>
      <c r="D170" s="95" t="s">
        <v>2002</v>
      </c>
      <c r="E170" s="52"/>
      <c r="F170" s="72" t="str">
        <f t="shared" si="21"/>
        <v>Missing value</v>
      </c>
    </row>
    <row r="171" spans="1:6" ht="23.4" thickBot="1" x14ac:dyDescent="0.35">
      <c r="A171">
        <f t="shared" si="17"/>
        <v>1</v>
      </c>
      <c r="B171" s="107">
        <v>122</v>
      </c>
      <c r="C171" s="107" t="s">
        <v>1745</v>
      </c>
      <c r="D171" s="95" t="s">
        <v>2003</v>
      </c>
      <c r="E171" s="52"/>
      <c r="F171" s="72" t="str">
        <f t="shared" si="21"/>
        <v>Missing value</v>
      </c>
    </row>
    <row r="172" spans="1:6" ht="15" thickBot="1" x14ac:dyDescent="0.35">
      <c r="A172">
        <f t="shared" si="17"/>
        <v>0</v>
      </c>
      <c r="B172" s="107" t="s">
        <v>1832</v>
      </c>
      <c r="C172" s="107" t="s">
        <v>1832</v>
      </c>
      <c r="D172" s="100" t="s">
        <v>1997</v>
      </c>
      <c r="E172" s="70" t="s">
        <v>2006</v>
      </c>
      <c r="F172" s="72" t="str">
        <f t="shared" si="18"/>
        <v/>
      </c>
    </row>
    <row r="173" spans="1:6" ht="15" customHeight="1" thickBot="1" x14ac:dyDescent="0.35">
      <c r="A173">
        <f t="shared" si="17"/>
        <v>1</v>
      </c>
      <c r="B173" s="107">
        <v>123</v>
      </c>
      <c r="C173" s="107" t="s">
        <v>1746</v>
      </c>
      <c r="D173" s="95" t="s">
        <v>1999</v>
      </c>
      <c r="E173" s="52"/>
      <c r="F173" s="72" t="str">
        <f t="shared" ref="F173:F177" si="22">IF(ISBLANK(E173),"Missing value","")</f>
        <v>Missing value</v>
      </c>
    </row>
    <row r="174" spans="1:6" ht="15" thickBot="1" x14ac:dyDescent="0.35">
      <c r="A174">
        <f t="shared" si="17"/>
        <v>1</v>
      </c>
      <c r="B174" s="107">
        <v>124</v>
      </c>
      <c r="C174" s="107" t="s">
        <v>1747</v>
      </c>
      <c r="D174" s="95" t="s">
        <v>2000</v>
      </c>
      <c r="E174" s="62"/>
      <c r="F174" s="72" t="str">
        <f t="shared" si="22"/>
        <v>Missing value</v>
      </c>
    </row>
    <row r="175" spans="1:6" ht="15" customHeight="1" thickBot="1" x14ac:dyDescent="0.35">
      <c r="A175">
        <f t="shared" si="17"/>
        <v>1</v>
      </c>
      <c r="B175" s="107">
        <v>125</v>
      </c>
      <c r="C175" s="107" t="s">
        <v>1748</v>
      </c>
      <c r="D175" s="95" t="s">
        <v>2001</v>
      </c>
      <c r="E175" s="52"/>
      <c r="F175" s="72" t="str">
        <f t="shared" si="22"/>
        <v>Missing value</v>
      </c>
    </row>
    <row r="176" spans="1:6" ht="15" customHeight="1" thickBot="1" x14ac:dyDescent="0.35">
      <c r="A176">
        <f t="shared" si="17"/>
        <v>1</v>
      </c>
      <c r="B176" s="107">
        <v>126</v>
      </c>
      <c r="C176" s="107" t="s">
        <v>1749</v>
      </c>
      <c r="D176" s="95" t="s">
        <v>2002</v>
      </c>
      <c r="E176" s="52"/>
      <c r="F176" s="72" t="str">
        <f t="shared" si="22"/>
        <v>Missing value</v>
      </c>
    </row>
    <row r="177" spans="1:6" ht="22.95" customHeight="1" thickBot="1" x14ac:dyDescent="0.35">
      <c r="A177">
        <f t="shared" si="17"/>
        <v>1</v>
      </c>
      <c r="B177" s="107">
        <v>127</v>
      </c>
      <c r="C177" s="107" t="s">
        <v>1750</v>
      </c>
      <c r="D177" s="95" t="s">
        <v>2003</v>
      </c>
      <c r="E177" s="52"/>
      <c r="F177" s="72" t="str">
        <f t="shared" si="22"/>
        <v>Missing value</v>
      </c>
    </row>
    <row r="178" spans="1:6" ht="15" customHeight="1" thickBot="1" x14ac:dyDescent="0.35">
      <c r="A178">
        <f t="shared" si="17"/>
        <v>0</v>
      </c>
      <c r="B178" s="107" t="s">
        <v>1832</v>
      </c>
      <c r="C178" s="107" t="s">
        <v>1832</v>
      </c>
      <c r="D178" s="100" t="s">
        <v>1997</v>
      </c>
      <c r="E178" s="70" t="s">
        <v>2007</v>
      </c>
      <c r="F178" s="72" t="str">
        <f t="shared" si="18"/>
        <v/>
      </c>
    </row>
    <row r="179" spans="1:6" ht="15" thickBot="1" x14ac:dyDescent="0.35">
      <c r="A179">
        <f t="shared" si="17"/>
        <v>1</v>
      </c>
      <c r="B179" s="107">
        <v>128</v>
      </c>
      <c r="C179" s="107" t="s">
        <v>1751</v>
      </c>
      <c r="D179" s="95" t="s">
        <v>1999</v>
      </c>
      <c r="E179" s="52"/>
      <c r="F179" s="72" t="str">
        <f t="shared" ref="F179:F183" si="23">IF(ISBLANK(E179),"Missing value","")</f>
        <v>Missing value</v>
      </c>
    </row>
    <row r="180" spans="1:6" ht="15" thickBot="1" x14ac:dyDescent="0.35">
      <c r="A180">
        <f t="shared" si="17"/>
        <v>1</v>
      </c>
      <c r="B180" s="107">
        <v>129</v>
      </c>
      <c r="C180" s="107" t="s">
        <v>1752</v>
      </c>
      <c r="D180" s="95" t="s">
        <v>2000</v>
      </c>
      <c r="E180" s="62"/>
      <c r="F180" s="72" t="str">
        <f t="shared" si="23"/>
        <v>Missing value</v>
      </c>
    </row>
    <row r="181" spans="1:6" ht="15" thickBot="1" x14ac:dyDescent="0.35">
      <c r="A181">
        <f t="shared" si="17"/>
        <v>1</v>
      </c>
      <c r="B181" s="107">
        <v>130</v>
      </c>
      <c r="C181" s="107" t="s">
        <v>1753</v>
      </c>
      <c r="D181" s="95" t="s">
        <v>2001</v>
      </c>
      <c r="E181" s="52"/>
      <c r="F181" s="72" t="str">
        <f t="shared" si="23"/>
        <v>Missing value</v>
      </c>
    </row>
    <row r="182" spans="1:6" ht="15" thickBot="1" x14ac:dyDescent="0.35">
      <c r="A182">
        <f t="shared" si="17"/>
        <v>1</v>
      </c>
      <c r="B182" s="107">
        <v>131</v>
      </c>
      <c r="C182" s="107" t="s">
        <v>1754</v>
      </c>
      <c r="D182" s="95" t="s">
        <v>2002</v>
      </c>
      <c r="E182" s="52"/>
      <c r="F182" s="72" t="str">
        <f t="shared" si="23"/>
        <v>Missing value</v>
      </c>
    </row>
    <row r="183" spans="1:6" ht="22.95" customHeight="1" thickBot="1" x14ac:dyDescent="0.35">
      <c r="A183">
        <f t="shared" si="17"/>
        <v>1</v>
      </c>
      <c r="B183" s="107">
        <v>132</v>
      </c>
      <c r="C183" s="107" t="s">
        <v>1755</v>
      </c>
      <c r="D183" s="95" t="s">
        <v>2003</v>
      </c>
      <c r="E183" s="52"/>
      <c r="F183" s="72" t="str">
        <f t="shared" si="23"/>
        <v>Missing value</v>
      </c>
    </row>
    <row r="184" spans="1:6" ht="15" thickBot="1" x14ac:dyDescent="0.35">
      <c r="A184">
        <f t="shared" si="17"/>
        <v>0</v>
      </c>
      <c r="B184" s="107" t="s">
        <v>1832</v>
      </c>
      <c r="C184" s="107" t="s">
        <v>1832</v>
      </c>
      <c r="D184" s="100" t="s">
        <v>1997</v>
      </c>
      <c r="E184" s="70" t="s">
        <v>2008</v>
      </c>
      <c r="F184" s="72" t="str">
        <f t="shared" si="18"/>
        <v/>
      </c>
    </row>
    <row r="185" spans="1:6" ht="15" thickBot="1" x14ac:dyDescent="0.35">
      <c r="A185">
        <f t="shared" si="17"/>
        <v>1</v>
      </c>
      <c r="B185" s="107">
        <v>133</v>
      </c>
      <c r="C185" s="107" t="s">
        <v>1756</v>
      </c>
      <c r="D185" s="95" t="s">
        <v>1999</v>
      </c>
      <c r="E185" s="52"/>
      <c r="F185" s="72" t="str">
        <f t="shared" ref="F185:F189" si="24">IF(ISBLANK(E185),"Missing value","")</f>
        <v>Missing value</v>
      </c>
    </row>
    <row r="186" spans="1:6" ht="15" thickBot="1" x14ac:dyDescent="0.35">
      <c r="A186">
        <f t="shared" si="17"/>
        <v>1</v>
      </c>
      <c r="B186" s="107">
        <v>134</v>
      </c>
      <c r="C186" s="107" t="s">
        <v>1757</v>
      </c>
      <c r="D186" s="95" t="s">
        <v>2000</v>
      </c>
      <c r="E186" s="62"/>
      <c r="F186" s="72" t="str">
        <f t="shared" si="24"/>
        <v>Missing value</v>
      </c>
    </row>
    <row r="187" spans="1:6" ht="15" thickBot="1" x14ac:dyDescent="0.35">
      <c r="A187">
        <f t="shared" si="17"/>
        <v>1</v>
      </c>
      <c r="B187" s="107">
        <v>135</v>
      </c>
      <c r="C187" s="107" t="s">
        <v>1758</v>
      </c>
      <c r="D187" s="95" t="s">
        <v>2001</v>
      </c>
      <c r="E187" s="52"/>
      <c r="F187" s="72" t="str">
        <f t="shared" si="24"/>
        <v>Missing value</v>
      </c>
    </row>
    <row r="188" spans="1:6" ht="15" thickBot="1" x14ac:dyDescent="0.35">
      <c r="A188">
        <f t="shared" si="17"/>
        <v>1</v>
      </c>
      <c r="B188" s="107">
        <v>136</v>
      </c>
      <c r="C188" s="107" t="s">
        <v>1759</v>
      </c>
      <c r="D188" s="95" t="s">
        <v>2002</v>
      </c>
      <c r="E188" s="52"/>
      <c r="F188" s="72" t="str">
        <f t="shared" si="24"/>
        <v>Missing value</v>
      </c>
    </row>
    <row r="189" spans="1:6" ht="23.4" thickBot="1" x14ac:dyDescent="0.35">
      <c r="A189">
        <f t="shared" si="17"/>
        <v>1</v>
      </c>
      <c r="B189" s="107">
        <v>137</v>
      </c>
      <c r="C189" s="107" t="s">
        <v>1760</v>
      </c>
      <c r="D189" s="95" t="s">
        <v>2003</v>
      </c>
      <c r="E189" s="52"/>
      <c r="F189" s="72" t="str">
        <f t="shared" si="24"/>
        <v>Missing value</v>
      </c>
    </row>
    <row r="190" spans="1:6" ht="15" thickBot="1" x14ac:dyDescent="0.35">
      <c r="A190">
        <f t="shared" si="17"/>
        <v>0</v>
      </c>
      <c r="B190" s="107" t="s">
        <v>1832</v>
      </c>
      <c r="C190" s="107" t="s">
        <v>1832</v>
      </c>
      <c r="D190" s="100" t="s">
        <v>1997</v>
      </c>
      <c r="E190" s="70" t="s">
        <v>2009</v>
      </c>
      <c r="F190" s="72" t="str">
        <f t="shared" si="18"/>
        <v/>
      </c>
    </row>
    <row r="191" spans="1:6" ht="15" customHeight="1" thickBot="1" x14ac:dyDescent="0.35">
      <c r="A191">
        <f t="shared" si="17"/>
        <v>1</v>
      </c>
      <c r="B191" s="107">
        <v>138</v>
      </c>
      <c r="C191" s="107" t="s">
        <v>1761</v>
      </c>
      <c r="D191" s="95" t="s">
        <v>1999</v>
      </c>
      <c r="E191" s="52"/>
      <c r="F191" s="72" t="str">
        <f t="shared" ref="F191:F197" si="25">IF(ISBLANK(E191),"Missing value","")</f>
        <v>Missing value</v>
      </c>
    </row>
    <row r="192" spans="1:6" ht="15" customHeight="1" thickBot="1" x14ac:dyDescent="0.35">
      <c r="A192">
        <f t="shared" si="17"/>
        <v>1</v>
      </c>
      <c r="B192" s="107">
        <v>139</v>
      </c>
      <c r="C192" s="107" t="s">
        <v>1762</v>
      </c>
      <c r="D192" s="95" t="s">
        <v>2000</v>
      </c>
      <c r="E192" s="62"/>
      <c r="F192" s="72" t="str">
        <f t="shared" si="25"/>
        <v>Missing value</v>
      </c>
    </row>
    <row r="193" spans="1:6" ht="15" thickBot="1" x14ac:dyDescent="0.35">
      <c r="A193">
        <f t="shared" si="17"/>
        <v>1</v>
      </c>
      <c r="B193" s="107">
        <v>140</v>
      </c>
      <c r="C193" s="107" t="s">
        <v>1763</v>
      </c>
      <c r="D193" s="95" t="s">
        <v>2001</v>
      </c>
      <c r="E193" s="52"/>
      <c r="F193" s="72" t="str">
        <f t="shared" si="25"/>
        <v>Missing value</v>
      </c>
    </row>
    <row r="194" spans="1:6" ht="15" thickBot="1" x14ac:dyDescent="0.35">
      <c r="A194">
        <f t="shared" si="17"/>
        <v>1</v>
      </c>
      <c r="B194" s="107">
        <v>141</v>
      </c>
      <c r="C194" s="107" t="s">
        <v>1764</v>
      </c>
      <c r="D194" s="95" t="s">
        <v>2002</v>
      </c>
      <c r="E194" s="52"/>
      <c r="F194" s="72" t="str">
        <f t="shared" si="25"/>
        <v>Missing value</v>
      </c>
    </row>
    <row r="195" spans="1:6" ht="23.4" thickBot="1" x14ac:dyDescent="0.35">
      <c r="A195">
        <f t="shared" si="17"/>
        <v>1</v>
      </c>
      <c r="B195" s="107">
        <v>142</v>
      </c>
      <c r="C195" s="107" t="s">
        <v>1765</v>
      </c>
      <c r="D195" s="95" t="s">
        <v>2003</v>
      </c>
      <c r="E195" s="52"/>
      <c r="F195" s="72" t="str">
        <f t="shared" si="25"/>
        <v>Missing value</v>
      </c>
    </row>
    <row r="196" spans="1:6" ht="15" thickBot="1" x14ac:dyDescent="0.35">
      <c r="A196">
        <f t="shared" si="17"/>
        <v>1</v>
      </c>
      <c r="B196" s="107">
        <v>143</v>
      </c>
      <c r="C196" s="107" t="s">
        <v>1766</v>
      </c>
      <c r="D196" s="101" t="s">
        <v>2010</v>
      </c>
      <c r="E196" s="62"/>
      <c r="F196" s="72" t="str">
        <f t="shared" si="25"/>
        <v>Missing value</v>
      </c>
    </row>
    <row r="197" spans="1:6" ht="15" customHeight="1" thickBot="1" x14ac:dyDescent="0.35">
      <c r="A197">
        <f t="shared" si="17"/>
        <v>1</v>
      </c>
      <c r="B197" s="107">
        <v>144</v>
      </c>
      <c r="C197" s="107" t="s">
        <v>1767</v>
      </c>
      <c r="D197" s="101" t="s">
        <v>2011</v>
      </c>
      <c r="E197" s="52"/>
      <c r="F197" s="72" t="str">
        <f t="shared" si="25"/>
        <v>Missing value</v>
      </c>
    </row>
    <row r="198" spans="1:6" ht="23.4" thickBot="1" x14ac:dyDescent="0.35">
      <c r="A198">
        <f t="shared" si="17"/>
        <v>0</v>
      </c>
      <c r="B198" s="107" t="s">
        <v>1832</v>
      </c>
      <c r="C198" s="107" t="s">
        <v>1832</v>
      </c>
      <c r="D198" s="96" t="s">
        <v>2012</v>
      </c>
      <c r="E198" s="60"/>
      <c r="F198" s="72"/>
    </row>
    <row r="199" spans="1:6" ht="15" thickBot="1" x14ac:dyDescent="0.35">
      <c r="A199">
        <f t="shared" si="17"/>
        <v>1</v>
      </c>
      <c r="B199" s="107">
        <v>145</v>
      </c>
      <c r="C199" s="107" t="s">
        <v>1768</v>
      </c>
      <c r="D199" s="144" t="s">
        <v>2013</v>
      </c>
      <c r="E199" s="62"/>
      <c r="F199" s="72" t="str">
        <f t="shared" ref="F199:F202" si="26">IF(ISBLANK(E199),"Missing value","")</f>
        <v>Missing value</v>
      </c>
    </row>
    <row r="200" spans="1:6" ht="15" thickBot="1" x14ac:dyDescent="0.35">
      <c r="A200">
        <f t="shared" si="17"/>
        <v>1</v>
      </c>
      <c r="B200" s="107">
        <v>146</v>
      </c>
      <c r="C200" s="107" t="s">
        <v>1769</v>
      </c>
      <c r="D200" s="144" t="s">
        <v>2014</v>
      </c>
      <c r="E200" s="62"/>
      <c r="F200" s="72" t="str">
        <f t="shared" si="26"/>
        <v>Missing value</v>
      </c>
    </row>
    <row r="201" spans="1:6" ht="15" thickBot="1" x14ac:dyDescent="0.35">
      <c r="A201">
        <f t="shared" si="17"/>
        <v>1</v>
      </c>
      <c r="B201" s="107">
        <v>147</v>
      </c>
      <c r="C201" s="107" t="s">
        <v>1770</v>
      </c>
      <c r="D201" s="144" t="s">
        <v>2015</v>
      </c>
      <c r="E201" s="62"/>
      <c r="F201" s="72" t="str">
        <f t="shared" si="26"/>
        <v>Missing value</v>
      </c>
    </row>
    <row r="202" spans="1:6" ht="23.4" thickBot="1" x14ac:dyDescent="0.35">
      <c r="A202">
        <f t="shared" si="17"/>
        <v>1</v>
      </c>
      <c r="B202" s="107">
        <v>148</v>
      </c>
      <c r="C202" s="107" t="s">
        <v>1771</v>
      </c>
      <c r="D202" s="102" t="s">
        <v>2016</v>
      </c>
      <c r="E202" s="62"/>
      <c r="F202" s="72" t="str">
        <f t="shared" si="26"/>
        <v>Missing value</v>
      </c>
    </row>
    <row r="203" spans="1:6" ht="18" thickBot="1" x14ac:dyDescent="0.35">
      <c r="A203">
        <f t="shared" si="17"/>
        <v>0</v>
      </c>
      <c r="B203" s="107" t="s">
        <v>1832</v>
      </c>
      <c r="C203" s="107" t="s">
        <v>1832</v>
      </c>
      <c r="D203" s="92" t="s">
        <v>2017</v>
      </c>
      <c r="E203" s="68"/>
      <c r="F203" s="72"/>
    </row>
    <row r="204" spans="1:6" ht="15" thickBot="1" x14ac:dyDescent="0.35">
      <c r="A204">
        <f t="shared" si="17"/>
        <v>0</v>
      </c>
      <c r="B204" s="107" t="s">
        <v>1832</v>
      </c>
      <c r="C204" s="107" t="s">
        <v>1832</v>
      </c>
      <c r="D204" s="89" t="s">
        <v>2018</v>
      </c>
      <c r="E204" s="58"/>
      <c r="F204" s="72"/>
    </row>
    <row r="205" spans="1:6" ht="15" thickBot="1" x14ac:dyDescent="0.35">
      <c r="A205">
        <f t="shared" si="17"/>
        <v>0</v>
      </c>
      <c r="B205" s="107" t="s">
        <v>1832</v>
      </c>
      <c r="C205" s="107" t="s">
        <v>1832</v>
      </c>
      <c r="D205" s="97" t="s">
        <v>2019</v>
      </c>
      <c r="E205" s="61"/>
      <c r="F205" s="72"/>
    </row>
    <row r="206" spans="1:6" ht="15" thickBot="1" x14ac:dyDescent="0.35">
      <c r="A206">
        <f t="shared" si="17"/>
        <v>1</v>
      </c>
      <c r="B206" s="107">
        <v>149</v>
      </c>
      <c r="C206" s="107" t="s">
        <v>1772</v>
      </c>
      <c r="D206" s="151" t="s">
        <v>2020</v>
      </c>
      <c r="E206" s="62"/>
      <c r="F206" s="72" t="str">
        <f t="shared" ref="F206:F217" si="27">IF(ISBLANK(E206),"Missing value","")</f>
        <v>Missing value</v>
      </c>
    </row>
    <row r="207" spans="1:6" ht="15" thickBot="1" x14ac:dyDescent="0.35">
      <c r="A207">
        <f t="shared" si="17"/>
        <v>1</v>
      </c>
      <c r="B207" s="107">
        <v>150</v>
      </c>
      <c r="C207" s="107" t="s">
        <v>1773</v>
      </c>
      <c r="D207" s="151" t="s">
        <v>2021</v>
      </c>
      <c r="E207" s="62"/>
      <c r="F207" s="72" t="str">
        <f t="shared" si="27"/>
        <v>Missing value</v>
      </c>
    </row>
    <row r="208" spans="1:6" ht="15" thickBot="1" x14ac:dyDescent="0.35">
      <c r="A208">
        <f t="shared" si="17"/>
        <v>1</v>
      </c>
      <c r="B208" s="107">
        <v>151</v>
      </c>
      <c r="C208" s="107" t="s">
        <v>1774</v>
      </c>
      <c r="D208" s="151" t="s">
        <v>2022</v>
      </c>
      <c r="E208" s="62"/>
      <c r="F208" s="72" t="str">
        <f t="shared" si="27"/>
        <v>Missing value</v>
      </c>
    </row>
    <row r="209" spans="1:6" ht="15" thickBot="1" x14ac:dyDescent="0.35">
      <c r="A209">
        <f t="shared" si="17"/>
        <v>1</v>
      </c>
      <c r="B209" s="107">
        <v>152</v>
      </c>
      <c r="C209" s="107" t="s">
        <v>1775</v>
      </c>
      <c r="D209" s="151" t="s">
        <v>2023</v>
      </c>
      <c r="E209" s="62"/>
      <c r="F209" s="72" t="str">
        <f t="shared" si="27"/>
        <v>Missing value</v>
      </c>
    </row>
    <row r="210" spans="1:6" ht="15" thickBot="1" x14ac:dyDescent="0.35">
      <c r="A210">
        <f t="shared" si="17"/>
        <v>1</v>
      </c>
      <c r="B210" s="107">
        <v>153</v>
      </c>
      <c r="C210" s="107" t="s">
        <v>1776</v>
      </c>
      <c r="D210" s="151" t="s">
        <v>2024</v>
      </c>
      <c r="E210" s="62"/>
      <c r="F210" s="72" t="str">
        <f t="shared" si="27"/>
        <v>Missing value</v>
      </c>
    </row>
    <row r="211" spans="1:6" ht="15" thickBot="1" x14ac:dyDescent="0.35">
      <c r="A211">
        <f t="shared" si="17"/>
        <v>1</v>
      </c>
      <c r="B211" s="107">
        <v>154</v>
      </c>
      <c r="C211" s="107" t="s">
        <v>1777</v>
      </c>
      <c r="D211" s="152" t="s">
        <v>2025</v>
      </c>
      <c r="E211" s="62"/>
      <c r="F211" s="72" t="str">
        <f t="shared" si="27"/>
        <v>Missing value</v>
      </c>
    </row>
    <row r="212" spans="1:6" ht="23.4" thickBot="1" x14ac:dyDescent="0.35">
      <c r="A212">
        <f t="shared" si="17"/>
        <v>1</v>
      </c>
      <c r="B212" s="107">
        <v>155</v>
      </c>
      <c r="C212" s="107" t="s">
        <v>1778</v>
      </c>
      <c r="D212" s="8" t="s">
        <v>2026</v>
      </c>
      <c r="E212" s="53"/>
      <c r="F212" s="72" t="str">
        <f t="shared" si="27"/>
        <v>Missing value</v>
      </c>
    </row>
    <row r="213" spans="1:6" ht="15" thickBot="1" x14ac:dyDescent="0.35">
      <c r="A213">
        <f t="shared" si="17"/>
        <v>1</v>
      </c>
      <c r="B213" s="107">
        <v>156</v>
      </c>
      <c r="C213" s="107" t="s">
        <v>1779</v>
      </c>
      <c r="D213" s="3" t="s">
        <v>2027</v>
      </c>
      <c r="E213" s="62"/>
      <c r="F213" s="72" t="str">
        <f t="shared" si="27"/>
        <v>Missing value</v>
      </c>
    </row>
    <row r="214" spans="1:6" ht="23.4" thickBot="1" x14ac:dyDescent="0.35">
      <c r="A214">
        <f t="shared" si="17"/>
        <v>1</v>
      </c>
      <c r="B214" s="107">
        <v>157</v>
      </c>
      <c r="C214" s="107" t="s">
        <v>1780</v>
      </c>
      <c r="D214" s="90" t="s">
        <v>2028</v>
      </c>
      <c r="E214" s="62"/>
      <c r="F214" s="72" t="str">
        <f t="shared" si="27"/>
        <v>Missing value</v>
      </c>
    </row>
    <row r="215" spans="1:6" ht="34.799999999999997" thickBot="1" x14ac:dyDescent="0.35">
      <c r="A215">
        <f t="shared" si="17"/>
        <v>1</v>
      </c>
      <c r="B215" s="107">
        <v>158</v>
      </c>
      <c r="C215" s="107" t="s">
        <v>1781</v>
      </c>
      <c r="D215" s="93" t="s">
        <v>2029</v>
      </c>
      <c r="E215" s="62"/>
      <c r="F215" s="72" t="str">
        <f t="shared" si="27"/>
        <v>Missing value</v>
      </c>
    </row>
    <row r="216" spans="1:6" ht="15" thickBot="1" x14ac:dyDescent="0.35">
      <c r="A216">
        <f t="shared" ref="A216:A282" si="28">IF(B216&lt;&gt;"",1,0)</f>
        <v>1</v>
      </c>
      <c r="B216" s="107">
        <v>159</v>
      </c>
      <c r="C216" s="107" t="s">
        <v>1782</v>
      </c>
      <c r="D216" s="91" t="s">
        <v>2030</v>
      </c>
      <c r="E216" s="56"/>
      <c r="F216" s="72" t="str">
        <f>IF(E215="NO","",IF(ISBLANK(E216),"Missing value",""))</f>
        <v>Missing value</v>
      </c>
    </row>
    <row r="217" spans="1:6" ht="23.4" thickBot="1" x14ac:dyDescent="0.35">
      <c r="A217">
        <f t="shared" si="28"/>
        <v>1</v>
      </c>
      <c r="B217" s="107">
        <v>160</v>
      </c>
      <c r="C217" s="107" t="s">
        <v>1783</v>
      </c>
      <c r="D217" s="121" t="s">
        <v>2031</v>
      </c>
      <c r="E217" s="62"/>
      <c r="F217" s="72" t="str">
        <f t="shared" si="27"/>
        <v>Missing value</v>
      </c>
    </row>
    <row r="218" spans="1:6" ht="15" thickBot="1" x14ac:dyDescent="0.35">
      <c r="A218">
        <f t="shared" si="28"/>
        <v>1</v>
      </c>
      <c r="B218" s="107">
        <v>161</v>
      </c>
      <c r="C218" s="107" t="s">
        <v>1784</v>
      </c>
      <c r="D218" s="95" t="s">
        <v>2032</v>
      </c>
      <c r="E218" s="57"/>
      <c r="F218" s="72" t="str">
        <f>IF(E217="NO","",IF(ISBLANK(E218),"Missing value",""))</f>
        <v>Missing value</v>
      </c>
    </row>
    <row r="219" spans="1:6" ht="15" thickBot="1" x14ac:dyDescent="0.35">
      <c r="A219">
        <f t="shared" si="28"/>
        <v>0</v>
      </c>
      <c r="B219" s="107" t="s">
        <v>1832</v>
      </c>
      <c r="C219" s="107" t="s">
        <v>1832</v>
      </c>
      <c r="D219" s="89" t="s">
        <v>2033</v>
      </c>
      <c r="E219" s="48"/>
      <c r="F219" s="72"/>
    </row>
    <row r="220" spans="1:6" ht="15" thickBot="1" x14ac:dyDescent="0.35">
      <c r="A220">
        <f t="shared" si="28"/>
        <v>1</v>
      </c>
      <c r="B220" s="107">
        <v>162</v>
      </c>
      <c r="C220" s="107" t="s">
        <v>1785</v>
      </c>
      <c r="D220" s="77" t="s">
        <v>2034</v>
      </c>
      <c r="E220" s="62"/>
      <c r="F220" s="72" t="str">
        <f t="shared" ref="F220:F223" si="29">IF(ISBLANK(E220),"Missing value","")</f>
        <v>Missing value</v>
      </c>
    </row>
    <row r="221" spans="1:6" ht="15" thickBot="1" x14ac:dyDescent="0.35">
      <c r="A221">
        <f t="shared" si="28"/>
        <v>1</v>
      </c>
      <c r="B221" s="107">
        <v>163</v>
      </c>
      <c r="C221" s="107" t="s">
        <v>1786</v>
      </c>
      <c r="D221" s="91" t="s">
        <v>2035</v>
      </c>
      <c r="E221" s="65"/>
      <c r="F221" s="72" t="str">
        <f>IF(E220="NO","",IF(ISBLANK(E221),"Missing value",""))</f>
        <v>Missing value</v>
      </c>
    </row>
    <row r="222" spans="1:6" ht="15" thickBot="1" x14ac:dyDescent="0.35">
      <c r="A222">
        <f t="shared" si="28"/>
        <v>1</v>
      </c>
      <c r="B222" s="107">
        <v>164</v>
      </c>
      <c r="C222" s="107" t="s">
        <v>1787</v>
      </c>
      <c r="D222" s="8" t="s">
        <v>2036</v>
      </c>
      <c r="E222" s="52"/>
      <c r="F222" s="72" t="str">
        <f t="shared" si="29"/>
        <v>Missing value</v>
      </c>
    </row>
    <row r="223" spans="1:6" ht="23.4" thickBot="1" x14ac:dyDescent="0.35">
      <c r="A223">
        <f t="shared" si="28"/>
        <v>1</v>
      </c>
      <c r="B223" s="107">
        <v>165</v>
      </c>
      <c r="C223" s="107" t="s">
        <v>1788</v>
      </c>
      <c r="D223" s="3" t="s">
        <v>2037</v>
      </c>
      <c r="E223" s="62"/>
      <c r="F223" s="72" t="str">
        <f t="shared" si="29"/>
        <v>Missing value</v>
      </c>
    </row>
    <row r="224" spans="1:6" ht="15" thickBot="1" x14ac:dyDescent="0.35">
      <c r="A224">
        <f t="shared" si="28"/>
        <v>1</v>
      </c>
      <c r="B224" s="107">
        <v>166</v>
      </c>
      <c r="C224" s="107" t="s">
        <v>1789</v>
      </c>
      <c r="D224" s="6" t="s">
        <v>2038</v>
      </c>
      <c r="E224" s="57"/>
      <c r="F224" s="72" t="str">
        <f>IF(E223="NO","",IF(ISBLANK(E224),"Missing value",""))</f>
        <v>Missing value</v>
      </c>
    </row>
    <row r="225" spans="1:6" ht="23.4" thickBot="1" x14ac:dyDescent="0.35">
      <c r="A225">
        <f t="shared" si="28"/>
        <v>0</v>
      </c>
      <c r="B225" s="107" t="s">
        <v>1832</v>
      </c>
      <c r="C225" s="107" t="s">
        <v>1832</v>
      </c>
      <c r="D225" s="3" t="s">
        <v>2039</v>
      </c>
      <c r="E225" s="58"/>
      <c r="F225" s="72"/>
    </row>
    <row r="226" spans="1:6" ht="15" thickBot="1" x14ac:dyDescent="0.35">
      <c r="A226">
        <f t="shared" si="28"/>
        <v>1</v>
      </c>
      <c r="B226" s="107">
        <v>167</v>
      </c>
      <c r="C226" s="107" t="s">
        <v>1790</v>
      </c>
      <c r="D226" s="85" t="s">
        <v>1975</v>
      </c>
      <c r="E226" s="52"/>
      <c r="F226" s="72" t="str">
        <f t="shared" ref="F226:F228" si="30">IF(ISBLANK(E226),"Missing value","")</f>
        <v>Missing value</v>
      </c>
    </row>
    <row r="227" spans="1:6" ht="15" customHeight="1" thickBot="1" x14ac:dyDescent="0.35">
      <c r="A227">
        <f t="shared" si="28"/>
        <v>1</v>
      </c>
      <c r="B227" s="107">
        <v>168</v>
      </c>
      <c r="C227" s="107" t="s">
        <v>1791</v>
      </c>
      <c r="D227" s="85" t="s">
        <v>1976</v>
      </c>
      <c r="E227" s="52"/>
      <c r="F227" s="72" t="str">
        <f t="shared" si="30"/>
        <v>Missing value</v>
      </c>
    </row>
    <row r="228" spans="1:6" ht="15" thickBot="1" x14ac:dyDescent="0.35">
      <c r="A228">
        <f t="shared" si="28"/>
        <v>1</v>
      </c>
      <c r="B228" s="107">
        <v>169</v>
      </c>
      <c r="C228" s="107" t="s">
        <v>1792</v>
      </c>
      <c r="D228" s="85" t="s">
        <v>1977</v>
      </c>
      <c r="E228" s="52"/>
      <c r="F228" s="72" t="str">
        <f t="shared" si="30"/>
        <v>Missing value</v>
      </c>
    </row>
    <row r="229" spans="1:6" ht="15" customHeight="1" thickBot="1" x14ac:dyDescent="0.35">
      <c r="A229">
        <f t="shared" si="28"/>
        <v>0</v>
      </c>
      <c r="B229" s="107" t="s">
        <v>1832</v>
      </c>
      <c r="C229" s="107" t="s">
        <v>1832</v>
      </c>
      <c r="D229" s="89" t="s">
        <v>2040</v>
      </c>
      <c r="E229" s="48"/>
      <c r="F229" s="72"/>
    </row>
    <row r="230" spans="1:6" ht="23.4" thickBot="1" x14ac:dyDescent="0.35">
      <c r="A230">
        <f t="shared" si="28"/>
        <v>1</v>
      </c>
      <c r="B230" s="107">
        <v>170</v>
      </c>
      <c r="C230" s="107" t="s">
        <v>1793</v>
      </c>
      <c r="D230" s="8" t="s">
        <v>2041</v>
      </c>
      <c r="E230" s="62"/>
      <c r="F230" s="72" t="str">
        <f t="shared" ref="F230:F231" si="31">IF(ISBLANK(E230),"Missing value","")</f>
        <v>Missing value</v>
      </c>
    </row>
    <row r="231" spans="1:6" ht="23.4" thickBot="1" x14ac:dyDescent="0.35">
      <c r="A231">
        <f t="shared" si="28"/>
        <v>1</v>
      </c>
      <c r="B231" s="107">
        <v>171</v>
      </c>
      <c r="C231" s="107" t="s">
        <v>1794</v>
      </c>
      <c r="D231" s="3" t="s">
        <v>2042</v>
      </c>
      <c r="E231" s="62"/>
      <c r="F231" s="72" t="str">
        <f t="shared" si="31"/>
        <v>Missing value</v>
      </c>
    </row>
    <row r="232" spans="1:6" ht="23.4" thickBot="1" x14ac:dyDescent="0.35">
      <c r="A232">
        <f t="shared" si="28"/>
        <v>0</v>
      </c>
      <c r="B232" s="107" t="s">
        <v>1832</v>
      </c>
      <c r="C232" s="107" t="s">
        <v>1832</v>
      </c>
      <c r="D232" s="2" t="s">
        <v>2043</v>
      </c>
      <c r="E232" s="61"/>
      <c r="F232" s="72"/>
    </row>
    <row r="233" spans="1:6" ht="15" customHeight="1" thickBot="1" x14ac:dyDescent="0.35">
      <c r="A233">
        <f t="shared" si="28"/>
        <v>1</v>
      </c>
      <c r="B233" s="107">
        <v>172</v>
      </c>
      <c r="C233" s="107" t="s">
        <v>1795</v>
      </c>
      <c r="D233" s="85" t="s">
        <v>2044</v>
      </c>
      <c r="E233" s="62"/>
      <c r="F233" s="72" t="str">
        <f t="shared" ref="F233:F235" si="32">IF(ISBLANK(E233),"Missing value","")</f>
        <v>Missing value</v>
      </c>
    </row>
    <row r="234" spans="1:6" ht="15" thickBot="1" x14ac:dyDescent="0.35">
      <c r="A234">
        <f t="shared" si="28"/>
        <v>1</v>
      </c>
      <c r="B234" s="107">
        <v>173</v>
      </c>
      <c r="C234" s="107" t="s">
        <v>1796</v>
      </c>
      <c r="D234" s="85" t="s">
        <v>2045</v>
      </c>
      <c r="E234" s="62"/>
      <c r="F234" s="72" t="str">
        <f t="shared" si="32"/>
        <v>Missing value</v>
      </c>
    </row>
    <row r="235" spans="1:6" ht="15" thickBot="1" x14ac:dyDescent="0.35">
      <c r="A235">
        <f t="shared" si="28"/>
        <v>1</v>
      </c>
      <c r="B235" s="107">
        <v>174</v>
      </c>
      <c r="C235" s="107" t="s">
        <v>1797</v>
      </c>
      <c r="D235" s="77" t="s">
        <v>2046</v>
      </c>
      <c r="E235" s="62"/>
      <c r="F235" s="72" t="str">
        <f t="shared" si="32"/>
        <v>Missing value</v>
      </c>
    </row>
    <row r="236" spans="1:6" ht="23.4" thickBot="1" x14ac:dyDescent="0.35">
      <c r="A236">
        <f t="shared" si="28"/>
        <v>0</v>
      </c>
      <c r="B236" s="107" t="s">
        <v>1832</v>
      </c>
      <c r="C236" s="107" t="s">
        <v>1832</v>
      </c>
      <c r="D236" s="94" t="s">
        <v>2047</v>
      </c>
      <c r="E236" s="60"/>
      <c r="F236" s="72"/>
    </row>
    <row r="237" spans="1:6" ht="23.4" thickBot="1" x14ac:dyDescent="0.35">
      <c r="A237">
        <f t="shared" si="28"/>
        <v>1</v>
      </c>
      <c r="B237" s="107">
        <v>175</v>
      </c>
      <c r="C237" s="107" t="s">
        <v>1798</v>
      </c>
      <c r="D237" s="153" t="s">
        <v>2048</v>
      </c>
      <c r="E237" s="53"/>
      <c r="F237" s="72" t="str">
        <f>IF(ISBLANK(E237),"Missing value","")</f>
        <v>Missing value</v>
      </c>
    </row>
    <row r="238" spans="1:6" ht="23.4" thickBot="1" x14ac:dyDescent="0.35">
      <c r="A238">
        <f t="shared" si="28"/>
        <v>1</v>
      </c>
      <c r="B238" s="107">
        <v>176</v>
      </c>
      <c r="C238" s="107" t="s">
        <v>1799</v>
      </c>
      <c r="D238" s="154" t="s">
        <v>2049</v>
      </c>
      <c r="E238" s="52"/>
      <c r="F238" s="72" t="str">
        <f t="shared" ref="F238:F241" si="33">IF(ISBLANK(E238),"Missing value","")</f>
        <v>Missing value</v>
      </c>
    </row>
    <row r="239" spans="1:6" ht="23.4" thickBot="1" x14ac:dyDescent="0.35">
      <c r="A239">
        <f t="shared" si="28"/>
        <v>1</v>
      </c>
      <c r="B239" s="107">
        <v>177</v>
      </c>
      <c r="C239" s="107" t="s">
        <v>1800</v>
      </c>
      <c r="D239" s="85" t="s">
        <v>2050</v>
      </c>
      <c r="E239" s="63"/>
      <c r="F239" s="72" t="str">
        <f t="shared" si="33"/>
        <v>Missing value</v>
      </c>
    </row>
    <row r="240" spans="1:6" ht="15" thickBot="1" x14ac:dyDescent="0.35">
      <c r="A240">
        <f t="shared" si="28"/>
        <v>1</v>
      </c>
      <c r="B240" s="107">
        <v>178</v>
      </c>
      <c r="C240" s="107" t="s">
        <v>1801</v>
      </c>
      <c r="D240" s="77" t="s">
        <v>2051</v>
      </c>
      <c r="E240" s="62"/>
      <c r="F240" s="72" t="str">
        <f t="shared" si="33"/>
        <v>Missing value</v>
      </c>
    </row>
    <row r="241" spans="1:6" ht="25.5" customHeight="1" thickBot="1" x14ac:dyDescent="0.35">
      <c r="A241">
        <f t="shared" si="28"/>
        <v>1</v>
      </c>
      <c r="B241" s="107">
        <v>179</v>
      </c>
      <c r="C241" s="107" t="s">
        <v>1802</v>
      </c>
      <c r="D241" s="77" t="s">
        <v>2052</v>
      </c>
      <c r="E241" s="62"/>
      <c r="F241" s="72" t="str">
        <f t="shared" si="33"/>
        <v>Missing value</v>
      </c>
    </row>
    <row r="242" spans="1:6" ht="23.4" thickBot="1" x14ac:dyDescent="0.35">
      <c r="A242">
        <f t="shared" si="28"/>
        <v>0</v>
      </c>
      <c r="B242" s="107" t="s">
        <v>1832</v>
      </c>
      <c r="C242" s="107" t="s">
        <v>1832</v>
      </c>
      <c r="D242" s="95" t="s">
        <v>2053</v>
      </c>
      <c r="E242" s="58"/>
      <c r="F242" s="72"/>
    </row>
    <row r="243" spans="1:6" ht="15" thickBot="1" x14ac:dyDescent="0.35">
      <c r="A243">
        <f t="shared" si="28"/>
        <v>1</v>
      </c>
      <c r="B243" s="107">
        <v>180</v>
      </c>
      <c r="C243" s="107" t="s">
        <v>1803</v>
      </c>
      <c r="D243" s="95" t="s">
        <v>2054</v>
      </c>
      <c r="E243" s="52"/>
      <c r="F243" s="72" t="str">
        <f t="shared" ref="F243:F245" si="34">IF(ISBLANK(E243),"Missing value","")</f>
        <v>Missing value</v>
      </c>
    </row>
    <row r="244" spans="1:6" ht="15" thickBot="1" x14ac:dyDescent="0.35">
      <c r="A244">
        <f t="shared" si="28"/>
        <v>1</v>
      </c>
      <c r="B244" s="107">
        <v>181</v>
      </c>
      <c r="C244" s="107" t="s">
        <v>1804</v>
      </c>
      <c r="D244" s="95" t="s">
        <v>2055</v>
      </c>
      <c r="E244" s="52"/>
      <c r="F244" s="72" t="str">
        <f t="shared" si="34"/>
        <v>Missing value</v>
      </c>
    </row>
    <row r="245" spans="1:6" ht="15" thickBot="1" x14ac:dyDescent="0.35">
      <c r="A245">
        <f t="shared" si="28"/>
        <v>1</v>
      </c>
      <c r="B245" s="107">
        <v>182</v>
      </c>
      <c r="C245" s="107" t="s">
        <v>1805</v>
      </c>
      <c r="D245" s="95" t="s">
        <v>2056</v>
      </c>
      <c r="E245" s="52"/>
      <c r="F245" s="72" t="str">
        <f t="shared" si="34"/>
        <v>Missing value</v>
      </c>
    </row>
    <row r="246" spans="1:6" ht="23.4" thickBot="1" x14ac:dyDescent="0.35">
      <c r="A246">
        <f t="shared" si="28"/>
        <v>0</v>
      </c>
      <c r="B246" s="107" t="s">
        <v>1832</v>
      </c>
      <c r="C246" s="107" t="s">
        <v>1832</v>
      </c>
      <c r="D246" s="77" t="s">
        <v>2057</v>
      </c>
      <c r="E246" s="58"/>
      <c r="F246" s="72"/>
    </row>
    <row r="247" spans="1:6" ht="15" customHeight="1" thickBot="1" x14ac:dyDescent="0.35">
      <c r="A247">
        <f t="shared" si="28"/>
        <v>1</v>
      </c>
      <c r="B247" s="107">
        <v>183</v>
      </c>
      <c r="C247" s="107" t="s">
        <v>1806</v>
      </c>
      <c r="D247" s="95" t="s">
        <v>2054</v>
      </c>
      <c r="E247" s="52"/>
      <c r="F247" s="72" t="str">
        <f t="shared" ref="F247:F249" si="35">IF(ISBLANK(E247),"Missing value","")</f>
        <v>Missing value</v>
      </c>
    </row>
    <row r="248" spans="1:6" ht="15" customHeight="1" thickBot="1" x14ac:dyDescent="0.35">
      <c r="A248">
        <f t="shared" si="28"/>
        <v>1</v>
      </c>
      <c r="B248" s="107">
        <v>184</v>
      </c>
      <c r="C248" s="107" t="s">
        <v>1807</v>
      </c>
      <c r="D248" s="95" t="s">
        <v>2055</v>
      </c>
      <c r="E248" s="52"/>
      <c r="F248" s="72" t="str">
        <f t="shared" si="35"/>
        <v>Missing value</v>
      </c>
    </row>
    <row r="249" spans="1:6" ht="15" customHeight="1" thickBot="1" x14ac:dyDescent="0.35">
      <c r="A249">
        <f t="shared" si="28"/>
        <v>1</v>
      </c>
      <c r="B249" s="107">
        <v>185</v>
      </c>
      <c r="C249" s="107" t="s">
        <v>1808</v>
      </c>
      <c r="D249" s="95" t="s">
        <v>2056</v>
      </c>
      <c r="E249" s="52"/>
      <c r="F249" s="72" t="str">
        <f t="shared" si="35"/>
        <v>Missing value</v>
      </c>
    </row>
    <row r="250" spans="1:6" ht="34.799999999999997" thickBot="1" x14ac:dyDescent="0.35">
      <c r="A250">
        <f t="shared" si="28"/>
        <v>0</v>
      </c>
      <c r="B250" s="107" t="s">
        <v>1832</v>
      </c>
      <c r="C250" s="107" t="s">
        <v>1832</v>
      </c>
      <c r="D250" s="77" t="s">
        <v>2058</v>
      </c>
      <c r="E250" s="58"/>
      <c r="F250" s="72"/>
    </row>
    <row r="251" spans="1:6" ht="15" customHeight="1" thickBot="1" x14ac:dyDescent="0.35">
      <c r="A251">
        <f t="shared" si="28"/>
        <v>1</v>
      </c>
      <c r="B251" s="107">
        <v>186</v>
      </c>
      <c r="C251" s="107" t="s">
        <v>1809</v>
      </c>
      <c r="D251" s="95" t="s">
        <v>2054</v>
      </c>
      <c r="E251" s="52"/>
      <c r="F251" s="72" t="str">
        <f t="shared" ref="F251:F253" si="36">IF(ISBLANK(E251),"Missing value","")</f>
        <v>Missing value</v>
      </c>
    </row>
    <row r="252" spans="1:6" ht="15" thickBot="1" x14ac:dyDescent="0.35">
      <c r="A252">
        <f t="shared" si="28"/>
        <v>1</v>
      </c>
      <c r="B252" s="107">
        <v>187</v>
      </c>
      <c r="C252" s="107" t="s">
        <v>1810</v>
      </c>
      <c r="D252" s="95" t="s">
        <v>2055</v>
      </c>
      <c r="E252" s="52"/>
      <c r="F252" s="72" t="str">
        <f t="shared" si="36"/>
        <v>Missing value</v>
      </c>
    </row>
    <row r="253" spans="1:6" ht="15" thickBot="1" x14ac:dyDescent="0.35">
      <c r="A253">
        <f t="shared" si="28"/>
        <v>1</v>
      </c>
      <c r="B253" s="107">
        <v>188</v>
      </c>
      <c r="C253" s="107" t="s">
        <v>1811</v>
      </c>
      <c r="D253" s="95" t="s">
        <v>2056</v>
      </c>
      <c r="E253" s="52"/>
      <c r="F253" s="72" t="str">
        <f t="shared" si="36"/>
        <v>Missing value</v>
      </c>
    </row>
    <row r="254" spans="1:6" ht="23.4" thickBot="1" x14ac:dyDescent="0.35">
      <c r="A254">
        <f t="shared" si="28"/>
        <v>0</v>
      </c>
      <c r="B254" s="107" t="s">
        <v>1832</v>
      </c>
      <c r="C254" s="107" t="s">
        <v>1832</v>
      </c>
      <c r="D254" s="77" t="s">
        <v>2059</v>
      </c>
      <c r="E254" s="58"/>
      <c r="F254" s="72"/>
    </row>
    <row r="255" spans="1:6" ht="15" thickBot="1" x14ac:dyDescent="0.35">
      <c r="A255">
        <f t="shared" si="28"/>
        <v>1</v>
      </c>
      <c r="B255" s="107">
        <v>189</v>
      </c>
      <c r="C255" s="107" t="s">
        <v>1812</v>
      </c>
      <c r="D255" s="95" t="s">
        <v>2054</v>
      </c>
      <c r="E255" s="52"/>
      <c r="F255" s="72" t="str">
        <f t="shared" ref="F255:F257" si="37">IF(ISBLANK(E255),"Missing value","")</f>
        <v>Missing value</v>
      </c>
    </row>
    <row r="256" spans="1:6" ht="15" customHeight="1" thickBot="1" x14ac:dyDescent="0.35">
      <c r="A256">
        <f t="shared" si="28"/>
        <v>1</v>
      </c>
      <c r="B256" s="107">
        <v>190</v>
      </c>
      <c r="C256" s="107" t="s">
        <v>1813</v>
      </c>
      <c r="D256" s="95" t="s">
        <v>2055</v>
      </c>
      <c r="E256" s="52"/>
      <c r="F256" s="72" t="str">
        <f t="shared" si="37"/>
        <v>Missing value</v>
      </c>
    </row>
    <row r="257" spans="1:6" ht="15" customHeight="1" thickBot="1" x14ac:dyDescent="0.35">
      <c r="A257">
        <f t="shared" si="28"/>
        <v>1</v>
      </c>
      <c r="B257" s="107">
        <v>191</v>
      </c>
      <c r="C257" s="107" t="s">
        <v>1814</v>
      </c>
      <c r="D257" s="95" t="s">
        <v>2056</v>
      </c>
      <c r="E257" s="52"/>
      <c r="F257" s="72" t="str">
        <f t="shared" si="37"/>
        <v>Missing value</v>
      </c>
    </row>
    <row r="258" spans="1:6" ht="23.4" thickBot="1" x14ac:dyDescent="0.35">
      <c r="A258">
        <f t="shared" si="28"/>
        <v>0</v>
      </c>
      <c r="B258" s="107" t="s">
        <v>1832</v>
      </c>
      <c r="C258" s="107" t="s">
        <v>1832</v>
      </c>
      <c r="D258" s="77" t="s">
        <v>2060</v>
      </c>
      <c r="E258" s="58"/>
      <c r="F258" s="72"/>
    </row>
    <row r="259" spans="1:6" ht="15" thickBot="1" x14ac:dyDescent="0.35">
      <c r="A259">
        <f t="shared" si="28"/>
        <v>1</v>
      </c>
      <c r="B259" s="107">
        <v>192</v>
      </c>
      <c r="C259" s="107" t="s">
        <v>1815</v>
      </c>
      <c r="D259" s="95" t="s">
        <v>2054</v>
      </c>
      <c r="E259" s="52"/>
      <c r="F259" s="72" t="str">
        <f t="shared" ref="F259:F261" si="38">IF(ISBLANK(E259),"Missing value","")</f>
        <v>Missing value</v>
      </c>
    </row>
    <row r="260" spans="1:6" ht="15" thickBot="1" x14ac:dyDescent="0.35">
      <c r="A260">
        <f t="shared" si="28"/>
        <v>1</v>
      </c>
      <c r="B260" s="107">
        <v>193</v>
      </c>
      <c r="C260" s="107" t="s">
        <v>1816</v>
      </c>
      <c r="D260" s="95" t="s">
        <v>2055</v>
      </c>
      <c r="E260" s="52"/>
      <c r="F260" s="72" t="str">
        <f t="shared" si="38"/>
        <v>Missing value</v>
      </c>
    </row>
    <row r="261" spans="1:6" ht="15" thickBot="1" x14ac:dyDescent="0.35">
      <c r="A261">
        <f t="shared" si="28"/>
        <v>1</v>
      </c>
      <c r="B261" s="107">
        <v>194</v>
      </c>
      <c r="C261" s="107" t="s">
        <v>1817</v>
      </c>
      <c r="D261" s="95" t="s">
        <v>2056</v>
      </c>
      <c r="E261" s="52"/>
      <c r="F261" s="72" t="str">
        <f t="shared" si="38"/>
        <v>Missing value</v>
      </c>
    </row>
    <row r="262" spans="1:6" ht="23.4" thickBot="1" x14ac:dyDescent="0.35">
      <c r="A262">
        <f t="shared" si="28"/>
        <v>0</v>
      </c>
      <c r="B262" s="107" t="s">
        <v>1832</v>
      </c>
      <c r="C262" s="107" t="s">
        <v>1832</v>
      </c>
      <c r="D262" s="77" t="s">
        <v>2061</v>
      </c>
      <c r="E262" s="58"/>
      <c r="F262" s="72"/>
    </row>
    <row r="263" spans="1:6" ht="15" thickBot="1" x14ac:dyDescent="0.35">
      <c r="A263">
        <f t="shared" si="28"/>
        <v>1</v>
      </c>
      <c r="B263" s="107">
        <v>195</v>
      </c>
      <c r="C263" s="107" t="s">
        <v>1818</v>
      </c>
      <c r="D263" s="95" t="s">
        <v>2054</v>
      </c>
      <c r="E263" s="52"/>
      <c r="F263" s="72" t="str">
        <f t="shared" ref="F263:F265" si="39">IF(ISBLANK(E263),"Missing value","")</f>
        <v>Missing value</v>
      </c>
    </row>
    <row r="264" spans="1:6" ht="15" thickBot="1" x14ac:dyDescent="0.35">
      <c r="A264">
        <f t="shared" si="28"/>
        <v>1</v>
      </c>
      <c r="B264" s="107">
        <v>196</v>
      </c>
      <c r="C264" s="107" t="s">
        <v>1819</v>
      </c>
      <c r="D264" s="95" t="s">
        <v>2055</v>
      </c>
      <c r="E264" s="52"/>
      <c r="F264" s="72" t="str">
        <f t="shared" si="39"/>
        <v>Missing value</v>
      </c>
    </row>
    <row r="265" spans="1:6" ht="15" thickBot="1" x14ac:dyDescent="0.35">
      <c r="A265">
        <f t="shared" si="28"/>
        <v>1</v>
      </c>
      <c r="B265" s="107">
        <v>197</v>
      </c>
      <c r="C265" s="107" t="s">
        <v>1820</v>
      </c>
      <c r="D265" s="95" t="s">
        <v>2056</v>
      </c>
      <c r="E265" s="52"/>
      <c r="F265" s="72" t="str">
        <f t="shared" si="39"/>
        <v>Missing value</v>
      </c>
    </row>
    <row r="266" spans="1:6" ht="23.4" thickBot="1" x14ac:dyDescent="0.35">
      <c r="A266">
        <f t="shared" si="28"/>
        <v>0</v>
      </c>
      <c r="B266" s="107" t="s">
        <v>1832</v>
      </c>
      <c r="C266" s="107" t="s">
        <v>1832</v>
      </c>
      <c r="D266" s="77" t="s">
        <v>2062</v>
      </c>
      <c r="E266" s="58"/>
      <c r="F266" s="72"/>
    </row>
    <row r="267" spans="1:6" ht="15" thickBot="1" x14ac:dyDescent="0.35">
      <c r="A267">
        <f t="shared" si="28"/>
        <v>1</v>
      </c>
      <c r="B267" s="107">
        <v>198</v>
      </c>
      <c r="C267" s="107" t="s">
        <v>1821</v>
      </c>
      <c r="D267" s="95" t="s">
        <v>2054</v>
      </c>
      <c r="E267" s="52"/>
      <c r="F267" s="72" t="str">
        <f t="shared" ref="F267:F274" si="40">IF(ISBLANK(E267),"Missing value","")</f>
        <v>Missing value</v>
      </c>
    </row>
    <row r="268" spans="1:6" ht="15" thickBot="1" x14ac:dyDescent="0.35">
      <c r="A268">
        <f t="shared" si="28"/>
        <v>1</v>
      </c>
      <c r="B268" s="107">
        <v>199</v>
      </c>
      <c r="C268" s="107" t="s">
        <v>1822</v>
      </c>
      <c r="D268" s="95" t="s">
        <v>2055</v>
      </c>
      <c r="E268" s="52"/>
      <c r="F268" s="72" t="str">
        <f t="shared" si="40"/>
        <v>Missing value</v>
      </c>
    </row>
    <row r="269" spans="1:6" ht="15" thickBot="1" x14ac:dyDescent="0.35">
      <c r="A269">
        <f t="shared" si="28"/>
        <v>1</v>
      </c>
      <c r="B269" s="107">
        <v>200</v>
      </c>
      <c r="C269" s="107" t="s">
        <v>1823</v>
      </c>
      <c r="D269" s="95" t="s">
        <v>2056</v>
      </c>
      <c r="E269" s="52"/>
      <c r="F269" s="72" t="str">
        <f t="shared" si="40"/>
        <v>Missing value</v>
      </c>
    </row>
    <row r="270" spans="1:6" ht="15" thickBot="1" x14ac:dyDescent="0.35">
      <c r="A270">
        <f t="shared" si="28"/>
        <v>1</v>
      </c>
      <c r="B270" s="107">
        <v>201</v>
      </c>
      <c r="C270" s="107" t="s">
        <v>1824</v>
      </c>
      <c r="D270" s="85" t="s">
        <v>2063</v>
      </c>
      <c r="E270" s="53"/>
      <c r="F270" s="72" t="str">
        <f t="shared" si="40"/>
        <v>Missing value</v>
      </c>
    </row>
    <row r="271" spans="1:6" ht="23.4" thickBot="1" x14ac:dyDescent="0.35">
      <c r="A271">
        <f t="shared" si="28"/>
        <v>0</v>
      </c>
      <c r="B271" s="107"/>
      <c r="C271" s="107" t="s">
        <v>1825</v>
      </c>
      <c r="D271" s="90" t="s">
        <v>2064</v>
      </c>
      <c r="E271" s="142"/>
      <c r="F271" s="72"/>
    </row>
    <row r="272" spans="1:6" ht="15" thickBot="1" x14ac:dyDescent="0.35">
      <c r="B272" s="107">
        <v>202</v>
      </c>
      <c r="C272" s="107" t="s">
        <v>1862</v>
      </c>
      <c r="D272" s="95" t="s">
        <v>2145</v>
      </c>
      <c r="E272" s="52"/>
      <c r="F272" s="72" t="str">
        <f t="shared" si="40"/>
        <v>Missing value</v>
      </c>
    </row>
    <row r="273" spans="1:6" ht="15" thickBot="1" x14ac:dyDescent="0.35">
      <c r="B273" s="107">
        <v>203</v>
      </c>
      <c r="C273" s="107" t="s">
        <v>1863</v>
      </c>
      <c r="D273" s="95" t="s">
        <v>2146</v>
      </c>
      <c r="E273" s="52"/>
      <c r="F273" s="72" t="str">
        <f t="shared" si="40"/>
        <v>Missing value</v>
      </c>
    </row>
    <row r="274" spans="1:6" ht="15" thickBot="1" x14ac:dyDescent="0.35">
      <c r="B274" s="107">
        <v>204</v>
      </c>
      <c r="C274" s="107" t="s">
        <v>1864</v>
      </c>
      <c r="D274" s="95" t="s">
        <v>2147</v>
      </c>
      <c r="E274" s="52"/>
      <c r="F274" s="72" t="str">
        <f t="shared" si="40"/>
        <v>Missing value</v>
      </c>
    </row>
    <row r="275" spans="1:6" ht="15" thickBot="1" x14ac:dyDescent="0.35">
      <c r="A275">
        <f t="shared" si="28"/>
        <v>0</v>
      </c>
      <c r="B275" s="107" t="s">
        <v>1832</v>
      </c>
      <c r="C275" s="107" t="s">
        <v>1832</v>
      </c>
      <c r="D275" s="103" t="s">
        <v>2065</v>
      </c>
      <c r="E275" s="48"/>
      <c r="F275" s="72"/>
    </row>
    <row r="276" spans="1:6" ht="23.4" thickBot="1" x14ac:dyDescent="0.35">
      <c r="A276">
        <f t="shared" si="28"/>
        <v>1</v>
      </c>
      <c r="B276" s="107">
        <v>205</v>
      </c>
      <c r="C276" s="107" t="s">
        <v>1826</v>
      </c>
      <c r="D276" s="8" t="s">
        <v>2066</v>
      </c>
      <c r="E276" s="62"/>
      <c r="F276" s="72" t="str">
        <f t="shared" ref="F276:F278" si="41">IF(ISBLANK(E276),"Missing value","")</f>
        <v>Missing value</v>
      </c>
    </row>
    <row r="277" spans="1:6" ht="34.799999999999997" thickBot="1" x14ac:dyDescent="0.35">
      <c r="A277">
        <f t="shared" si="28"/>
        <v>1</v>
      </c>
      <c r="B277" s="107">
        <v>206</v>
      </c>
      <c r="C277" s="107" t="s">
        <v>1827</v>
      </c>
      <c r="D277" s="3" t="s">
        <v>2067</v>
      </c>
      <c r="E277" s="62"/>
      <c r="F277" s="72" t="str">
        <f t="shared" si="41"/>
        <v>Missing value</v>
      </c>
    </row>
    <row r="278" spans="1:6" ht="15" thickBot="1" x14ac:dyDescent="0.35">
      <c r="A278">
        <f t="shared" si="28"/>
        <v>1</v>
      </c>
      <c r="B278" s="107">
        <v>207</v>
      </c>
      <c r="C278" s="107" t="s">
        <v>1828</v>
      </c>
      <c r="D278" s="3" t="s">
        <v>2068</v>
      </c>
      <c r="E278" s="62"/>
      <c r="F278" s="72" t="str">
        <f t="shared" si="41"/>
        <v>Missing value</v>
      </c>
    </row>
    <row r="279" spans="1:6" ht="15" thickBot="1" x14ac:dyDescent="0.35">
      <c r="A279">
        <f t="shared" si="28"/>
        <v>0</v>
      </c>
      <c r="B279" s="107" t="s">
        <v>1832</v>
      </c>
      <c r="C279" s="107" t="s">
        <v>1832</v>
      </c>
      <c r="D279" s="3" t="s">
        <v>2069</v>
      </c>
      <c r="E279" s="58"/>
      <c r="F279" s="72"/>
    </row>
    <row r="280" spans="1:6" ht="15" thickBot="1" x14ac:dyDescent="0.35">
      <c r="A280">
        <f t="shared" si="28"/>
        <v>1</v>
      </c>
      <c r="B280" s="107">
        <v>208</v>
      </c>
      <c r="C280" s="107" t="s">
        <v>1829</v>
      </c>
      <c r="D280" s="95" t="s">
        <v>2054</v>
      </c>
      <c r="E280" s="52"/>
      <c r="F280" s="72" t="str">
        <f t="shared" ref="F280:F282" si="42">IF(ISBLANK(E280),"Missing value","")</f>
        <v>Missing value</v>
      </c>
    </row>
    <row r="281" spans="1:6" ht="15" thickBot="1" x14ac:dyDescent="0.35">
      <c r="A281">
        <f t="shared" si="28"/>
        <v>1</v>
      </c>
      <c r="B281" s="107">
        <v>209</v>
      </c>
      <c r="C281" s="107" t="s">
        <v>1830</v>
      </c>
      <c r="D281" s="95" t="s">
        <v>2055</v>
      </c>
      <c r="E281" s="52"/>
      <c r="F281" s="72" t="str">
        <f t="shared" si="42"/>
        <v>Missing value</v>
      </c>
    </row>
    <row r="282" spans="1:6" ht="15" thickBot="1" x14ac:dyDescent="0.35">
      <c r="A282">
        <f t="shared" si="28"/>
        <v>1</v>
      </c>
      <c r="B282" s="107">
        <v>210</v>
      </c>
      <c r="C282" s="107" t="s">
        <v>1831</v>
      </c>
      <c r="D282" s="95" t="s">
        <v>2056</v>
      </c>
      <c r="E282" s="52"/>
      <c r="F282" s="72" t="str">
        <f t="shared" si="42"/>
        <v>Missing value</v>
      </c>
    </row>
    <row r="283" spans="1:6" ht="23.4" thickBot="1" x14ac:dyDescent="0.35">
      <c r="A283">
        <f t="shared" ref="A283:A304" si="43">IF(B283&lt;&gt;"",1,0)</f>
        <v>0</v>
      </c>
      <c r="B283" s="107" t="s">
        <v>1832</v>
      </c>
      <c r="C283" s="107" t="s">
        <v>1832</v>
      </c>
      <c r="D283" s="77" t="s">
        <v>2070</v>
      </c>
      <c r="E283" s="58"/>
      <c r="F283" s="72"/>
    </row>
    <row r="284" spans="1:6" ht="15" thickBot="1" x14ac:dyDescent="0.35">
      <c r="A284">
        <f t="shared" si="43"/>
        <v>1</v>
      </c>
      <c r="B284" s="107">
        <v>211</v>
      </c>
      <c r="C284" s="107" t="s">
        <v>1833</v>
      </c>
      <c r="D284" s="95" t="s">
        <v>2054</v>
      </c>
      <c r="E284" s="52"/>
      <c r="F284" s="72" t="str">
        <f t="shared" ref="F284:F286" si="44">IF(ISBLANK(E284),"Missing value","")</f>
        <v>Missing value</v>
      </c>
    </row>
    <row r="285" spans="1:6" ht="15" thickBot="1" x14ac:dyDescent="0.35">
      <c r="A285">
        <f t="shared" si="43"/>
        <v>1</v>
      </c>
      <c r="B285" s="107">
        <v>212</v>
      </c>
      <c r="C285" s="107" t="s">
        <v>1834</v>
      </c>
      <c r="D285" s="95" t="s">
        <v>2055</v>
      </c>
      <c r="E285" s="52"/>
      <c r="F285" s="72" t="str">
        <f t="shared" si="44"/>
        <v>Missing value</v>
      </c>
    </row>
    <row r="286" spans="1:6" ht="15" thickBot="1" x14ac:dyDescent="0.35">
      <c r="A286">
        <f t="shared" si="43"/>
        <v>1</v>
      </c>
      <c r="B286" s="107">
        <v>213</v>
      </c>
      <c r="C286" s="107" t="s">
        <v>1835</v>
      </c>
      <c r="D286" s="95" t="s">
        <v>2056</v>
      </c>
      <c r="E286" s="52"/>
      <c r="F286" s="72" t="str">
        <f t="shared" si="44"/>
        <v>Missing value</v>
      </c>
    </row>
    <row r="287" spans="1:6" ht="18" thickBot="1" x14ac:dyDescent="0.35">
      <c r="A287">
        <f t="shared" si="43"/>
        <v>0</v>
      </c>
      <c r="B287" s="107" t="s">
        <v>1832</v>
      </c>
      <c r="C287" s="107" t="s">
        <v>1832</v>
      </c>
      <c r="D287" s="104" t="s">
        <v>2071</v>
      </c>
      <c r="E287" s="69"/>
      <c r="F287" s="72"/>
    </row>
    <row r="288" spans="1:6" ht="15" thickBot="1" x14ac:dyDescent="0.35">
      <c r="A288">
        <f t="shared" si="43"/>
        <v>0</v>
      </c>
      <c r="B288" s="107" t="s">
        <v>1832</v>
      </c>
      <c r="C288" s="107" t="s">
        <v>1832</v>
      </c>
      <c r="D288" s="89" t="s">
        <v>2072</v>
      </c>
      <c r="E288" s="48"/>
      <c r="F288" s="72"/>
    </row>
    <row r="289" spans="1:6" ht="15" thickBot="1" x14ac:dyDescent="0.35">
      <c r="A289">
        <f t="shared" si="43"/>
        <v>1</v>
      </c>
      <c r="B289" s="107">
        <v>214</v>
      </c>
      <c r="C289" s="107" t="s">
        <v>1836</v>
      </c>
      <c r="D289" s="8" t="s">
        <v>2073</v>
      </c>
      <c r="E289" s="62"/>
      <c r="F289" s="72" t="str">
        <f t="shared" ref="F289:F295" si="45">IF(ISBLANK(E289),"Missing value","")</f>
        <v>Missing value</v>
      </c>
    </row>
    <row r="290" spans="1:6" ht="26.25" customHeight="1" thickBot="1" x14ac:dyDescent="0.35">
      <c r="A290">
        <f t="shared" si="43"/>
        <v>1</v>
      </c>
      <c r="B290" s="107">
        <v>215</v>
      </c>
      <c r="C290" s="107" t="s">
        <v>1837</v>
      </c>
      <c r="D290" s="3" t="s">
        <v>2074</v>
      </c>
      <c r="E290" s="62"/>
      <c r="F290" s="72" t="str">
        <f t="shared" si="45"/>
        <v>Missing value</v>
      </c>
    </row>
    <row r="291" spans="1:6" ht="23.4" thickBot="1" x14ac:dyDescent="0.35">
      <c r="A291">
        <f t="shared" si="43"/>
        <v>1</v>
      </c>
      <c r="B291" s="107">
        <v>216</v>
      </c>
      <c r="C291" s="107" t="s">
        <v>1838</v>
      </c>
      <c r="D291" s="3" t="s">
        <v>2075</v>
      </c>
      <c r="E291" s="62"/>
      <c r="F291" s="72" t="str">
        <f t="shared" si="45"/>
        <v>Missing value</v>
      </c>
    </row>
    <row r="292" spans="1:6" ht="23.4" thickBot="1" x14ac:dyDescent="0.35">
      <c r="A292">
        <f t="shared" si="43"/>
        <v>1</v>
      </c>
      <c r="B292" s="107">
        <v>217</v>
      </c>
      <c r="C292" s="107" t="s">
        <v>1839</v>
      </c>
      <c r="D292" s="3" t="s">
        <v>2076</v>
      </c>
      <c r="E292" s="62"/>
      <c r="F292" s="72" t="str">
        <f>IF(ISBLANK(E292),"Missing value","")</f>
        <v>Missing value</v>
      </c>
    </row>
    <row r="293" spans="1:6" ht="15" thickBot="1" x14ac:dyDescent="0.35">
      <c r="A293">
        <f t="shared" si="43"/>
        <v>1</v>
      </c>
      <c r="B293" s="107">
        <v>218</v>
      </c>
      <c r="C293" s="107" t="s">
        <v>1840</v>
      </c>
      <c r="D293" s="3" t="s">
        <v>2077</v>
      </c>
      <c r="E293" s="63"/>
      <c r="F293" s="72" t="str">
        <f t="shared" si="45"/>
        <v>Missing value</v>
      </c>
    </row>
    <row r="294" spans="1:6" ht="15" thickBot="1" x14ac:dyDescent="0.35">
      <c r="A294">
        <f t="shared" si="43"/>
        <v>1</v>
      </c>
      <c r="B294" s="107">
        <v>219</v>
      </c>
      <c r="C294" s="107" t="s">
        <v>1841</v>
      </c>
      <c r="D294" s="85" t="s">
        <v>2078</v>
      </c>
      <c r="E294" s="62"/>
      <c r="F294" s="72" t="str">
        <f t="shared" si="45"/>
        <v>Missing value</v>
      </c>
    </row>
    <row r="295" spans="1:6" ht="15" thickBot="1" x14ac:dyDescent="0.35">
      <c r="A295">
        <f t="shared" si="43"/>
        <v>1</v>
      </c>
      <c r="B295" s="107">
        <v>220</v>
      </c>
      <c r="C295" s="86" t="s">
        <v>1842</v>
      </c>
      <c r="D295" s="90" t="s">
        <v>2079</v>
      </c>
      <c r="E295" s="62"/>
      <c r="F295" s="72" t="str">
        <f t="shared" si="45"/>
        <v>Missing value</v>
      </c>
    </row>
    <row r="296" spans="1:6" ht="15" thickBot="1" x14ac:dyDescent="0.35">
      <c r="A296">
        <f t="shared" si="43"/>
        <v>0</v>
      </c>
      <c r="B296" s="107" t="s">
        <v>1832</v>
      </c>
      <c r="C296" s="32"/>
      <c r="D296" s="46" t="s">
        <v>2080</v>
      </c>
      <c r="E296" s="48"/>
      <c r="F296" s="72"/>
    </row>
    <row r="297" spans="1:6" ht="15" thickBot="1" x14ac:dyDescent="0.35">
      <c r="A297">
        <f t="shared" si="43"/>
        <v>1</v>
      </c>
      <c r="B297" s="107">
        <v>221</v>
      </c>
      <c r="C297" s="32" t="s">
        <v>1843</v>
      </c>
      <c r="D297" s="3" t="s">
        <v>2081</v>
      </c>
      <c r="E297" s="62"/>
      <c r="F297" s="72" t="str">
        <f t="shared" ref="F297:F301" si="46">IF(ISBLANK(E297),"Missing value","")</f>
        <v>Missing value</v>
      </c>
    </row>
    <row r="298" spans="1:6" ht="15" thickBot="1" x14ac:dyDescent="0.35">
      <c r="A298">
        <f t="shared" si="43"/>
        <v>1</v>
      </c>
      <c r="B298" s="107">
        <v>222</v>
      </c>
      <c r="C298" s="32" t="s">
        <v>1844</v>
      </c>
      <c r="D298" s="6" t="s">
        <v>2082</v>
      </c>
      <c r="E298" s="52"/>
      <c r="F298" s="72" t="str">
        <f>IF(E297="NO","",IF(ISBLANK(E298),"Missing value",""))</f>
        <v>Missing value</v>
      </c>
    </row>
    <row r="299" spans="1:6" ht="15" thickBot="1" x14ac:dyDescent="0.35">
      <c r="A299">
        <f t="shared" si="43"/>
        <v>1</v>
      </c>
      <c r="B299" s="107">
        <v>223</v>
      </c>
      <c r="C299" s="32" t="s">
        <v>1845</v>
      </c>
      <c r="D299" s="3" t="s">
        <v>2083</v>
      </c>
      <c r="E299" s="62"/>
      <c r="F299" s="72" t="str">
        <f t="shared" si="46"/>
        <v>Missing value</v>
      </c>
    </row>
    <row r="300" spans="1:6" ht="15" thickBot="1" x14ac:dyDescent="0.35">
      <c r="A300">
        <f t="shared" si="43"/>
        <v>1</v>
      </c>
      <c r="B300" s="86">
        <v>224</v>
      </c>
      <c r="C300" s="32" t="s">
        <v>1846</v>
      </c>
      <c r="D300" s="6" t="s">
        <v>2084</v>
      </c>
      <c r="E300" s="52"/>
      <c r="F300" s="72" t="str">
        <f>IF(E299="NO","",IF(ISBLANK(E300),"Missing value",""))</f>
        <v>Missing value</v>
      </c>
    </row>
    <row r="301" spans="1:6" ht="23.4" thickBot="1" x14ac:dyDescent="0.35">
      <c r="A301">
        <f t="shared" si="43"/>
        <v>1</v>
      </c>
      <c r="B301" s="86">
        <v>225</v>
      </c>
      <c r="C301" s="32" t="s">
        <v>1847</v>
      </c>
      <c r="D301" s="3" t="s">
        <v>2085</v>
      </c>
      <c r="E301" s="62"/>
      <c r="F301" s="72" t="str">
        <f t="shared" si="46"/>
        <v>Missing value</v>
      </c>
    </row>
    <row r="302" spans="1:6" ht="15" thickBot="1" x14ac:dyDescent="0.35">
      <c r="A302">
        <f t="shared" si="43"/>
        <v>1</v>
      </c>
      <c r="B302" s="86">
        <v>226</v>
      </c>
      <c r="C302" s="32" t="s">
        <v>1848</v>
      </c>
      <c r="D302" s="6" t="s">
        <v>2086</v>
      </c>
      <c r="E302" s="52"/>
      <c r="F302" s="72" t="str">
        <f>IF(E301="NO","",IF(ISBLANK(E302),"Missing value",""))</f>
        <v>Missing value</v>
      </c>
    </row>
    <row r="303" spans="1:6" ht="15" thickBot="1" x14ac:dyDescent="0.35">
      <c r="A303">
        <f t="shared" si="43"/>
        <v>0</v>
      </c>
      <c r="B303" s="107" t="s">
        <v>1832</v>
      </c>
      <c r="C303" s="32" t="s">
        <v>1832</v>
      </c>
      <c r="D303" s="47" t="s">
        <v>2087</v>
      </c>
      <c r="E303" s="59"/>
      <c r="F303" s="72"/>
    </row>
    <row r="304" spans="1:6" ht="23.4" thickBot="1" x14ac:dyDescent="0.35">
      <c r="A304">
        <f t="shared" si="43"/>
        <v>1</v>
      </c>
      <c r="B304" s="86">
        <v>227</v>
      </c>
      <c r="C304" s="86" t="s">
        <v>1849</v>
      </c>
      <c r="D304" s="3" t="s">
        <v>2088</v>
      </c>
      <c r="E304" s="62"/>
      <c r="F304" s="72" t="str">
        <f>IF(ISBLANK(E304),"Missing value","")</f>
        <v>Missing value</v>
      </c>
    </row>
    <row r="305" spans="1:10" x14ac:dyDescent="0.3">
      <c r="B305"/>
    </row>
    <row r="306" spans="1:10" x14ac:dyDescent="0.3">
      <c r="B306"/>
      <c r="C306" s="27"/>
    </row>
    <row r="307" spans="1:10" x14ac:dyDescent="0.3">
      <c r="B307" s="27" t="s">
        <v>41</v>
      </c>
      <c r="C307" s="27"/>
    </row>
    <row r="308" spans="1:10" s="155" customFormat="1" ht="12" x14ac:dyDescent="0.25">
      <c r="B308" s="27" t="s">
        <v>2089</v>
      </c>
      <c r="C308" s="27"/>
      <c r="D308" s="1"/>
      <c r="E308" s="156"/>
    </row>
    <row r="309" spans="1:10" x14ac:dyDescent="0.3">
      <c r="B309" s="27" t="s">
        <v>2090</v>
      </c>
      <c r="C309" s="27"/>
    </row>
    <row r="310" spans="1:10" x14ac:dyDescent="0.3">
      <c r="B310" s="27" t="s">
        <v>2091</v>
      </c>
      <c r="C310" s="27"/>
    </row>
    <row r="311" spans="1:10" s="1" customFormat="1" x14ac:dyDescent="0.3">
      <c r="A311"/>
      <c r="B311" s="27" t="s">
        <v>2092</v>
      </c>
      <c r="C311" s="27"/>
      <c r="E311" s="51"/>
      <c r="F311"/>
      <c r="G311"/>
      <c r="H311"/>
      <c r="I311"/>
      <c r="J311"/>
    </row>
    <row r="312" spans="1:10" s="1" customFormat="1" x14ac:dyDescent="0.3">
      <c r="A312"/>
      <c r="B312" s="27" t="s">
        <v>2093</v>
      </c>
      <c r="C312" s="28"/>
      <c r="E312" s="51"/>
      <c r="F312"/>
      <c r="G312"/>
      <c r="H312"/>
      <c r="I312"/>
      <c r="J312"/>
    </row>
    <row r="313" spans="1:10" s="1" customFormat="1" x14ac:dyDescent="0.3">
      <c r="A313"/>
      <c r="B313" s="27" t="s">
        <v>2094</v>
      </c>
      <c r="C313" s="28"/>
      <c r="E313" s="51"/>
      <c r="F313"/>
      <c r="G313"/>
      <c r="H313"/>
      <c r="I313"/>
      <c r="J313"/>
    </row>
    <row r="314" spans="1:10" s="1" customFormat="1" x14ac:dyDescent="0.3">
      <c r="A314"/>
      <c r="B314" s="27" t="s">
        <v>2095</v>
      </c>
      <c r="C314" s="28"/>
      <c r="E314" s="51"/>
      <c r="F314"/>
      <c r="G314"/>
      <c r="H314"/>
      <c r="I314"/>
      <c r="J314"/>
    </row>
    <row r="315" spans="1:10" s="1" customFormat="1" x14ac:dyDescent="0.3">
      <c r="A315"/>
      <c r="B315" s="27" t="s">
        <v>2096</v>
      </c>
      <c r="C315" s="28"/>
      <c r="E315" s="51"/>
      <c r="F315"/>
      <c r="G315"/>
      <c r="H315"/>
      <c r="I315"/>
      <c r="J315"/>
    </row>
    <row r="316" spans="1:10" s="1" customFormat="1" x14ac:dyDescent="0.3">
      <c r="A316"/>
      <c r="B316" s="27" t="s">
        <v>2097</v>
      </c>
      <c r="C316" s="27"/>
      <c r="E316" s="51"/>
      <c r="F316"/>
      <c r="G316"/>
      <c r="H316"/>
      <c r="I316"/>
      <c r="J316"/>
    </row>
    <row r="317" spans="1:10" s="1" customFormat="1" x14ac:dyDescent="0.3">
      <c r="A317"/>
      <c r="B317" s="27" t="s">
        <v>2098</v>
      </c>
      <c r="C317" s="27"/>
      <c r="E317" s="51"/>
      <c r="F317"/>
      <c r="G317"/>
      <c r="H317"/>
      <c r="I317"/>
      <c r="J317"/>
    </row>
    <row r="318" spans="1:10" s="1" customFormat="1" x14ac:dyDescent="0.3">
      <c r="A318"/>
      <c r="B318" s="27" t="s">
        <v>2099</v>
      </c>
      <c r="C318" s="27"/>
      <c r="E318" s="51"/>
      <c r="F318"/>
      <c r="G318"/>
      <c r="H318"/>
      <c r="I318"/>
      <c r="J318"/>
    </row>
    <row r="319" spans="1:10" s="1" customFormat="1" x14ac:dyDescent="0.3">
      <c r="A319"/>
      <c r="B319" s="27" t="s">
        <v>2100</v>
      </c>
      <c r="C319" s="28"/>
      <c r="E319" s="51"/>
      <c r="F319"/>
      <c r="G319"/>
      <c r="H319"/>
      <c r="I319"/>
      <c r="J319"/>
    </row>
    <row r="320" spans="1:10" s="1" customFormat="1" x14ac:dyDescent="0.3">
      <c r="A320"/>
      <c r="B320" s="27" t="s">
        <v>2101</v>
      </c>
      <c r="C320" s="27"/>
      <c r="E320" s="51"/>
      <c r="F320"/>
      <c r="G320"/>
      <c r="H320"/>
      <c r="I320"/>
      <c r="J320"/>
    </row>
    <row r="321" spans="1:10" s="1" customFormat="1" x14ac:dyDescent="0.3">
      <c r="A321"/>
      <c r="B321" s="27" t="s">
        <v>2107</v>
      </c>
      <c r="C321" s="27"/>
      <c r="E321" s="51"/>
      <c r="F321"/>
      <c r="G321"/>
      <c r="H321"/>
      <c r="I321"/>
      <c r="J321"/>
    </row>
    <row r="322" spans="1:10" s="1" customFormat="1" x14ac:dyDescent="0.3">
      <c r="A322"/>
      <c r="B322" s="27" t="s">
        <v>2102</v>
      </c>
      <c r="C322" s="27"/>
      <c r="E322" s="51"/>
      <c r="F322"/>
      <c r="G322"/>
      <c r="H322"/>
      <c r="I322"/>
      <c r="J322"/>
    </row>
    <row r="323" spans="1:10" s="1" customFormat="1" x14ac:dyDescent="0.3">
      <c r="A323"/>
      <c r="B323" s="27" t="s">
        <v>2103</v>
      </c>
      <c r="C323" s="27"/>
      <c r="E323" s="51"/>
      <c r="F323"/>
      <c r="G323"/>
      <c r="H323"/>
      <c r="I323"/>
      <c r="J323"/>
    </row>
    <row r="324" spans="1:10" s="1" customFormat="1" x14ac:dyDescent="0.3">
      <c r="A324"/>
      <c r="B324" s="27" t="s">
        <v>2104</v>
      </c>
      <c r="C324" s="27"/>
      <c r="E324" s="51"/>
      <c r="F324"/>
      <c r="G324"/>
      <c r="H324"/>
      <c r="I324"/>
      <c r="J324"/>
    </row>
    <row r="325" spans="1:10" s="1" customFormat="1" x14ac:dyDescent="0.3">
      <c r="A325"/>
      <c r="B325" s="27" t="s">
        <v>2105</v>
      </c>
      <c r="C325" s="27"/>
      <c r="E325" s="51"/>
      <c r="F325"/>
      <c r="G325"/>
      <c r="H325"/>
      <c r="I325"/>
      <c r="J325"/>
    </row>
    <row r="326" spans="1:10" s="1" customFormat="1" x14ac:dyDescent="0.3">
      <c r="A326"/>
      <c r="B326" s="27" t="s">
        <v>2106</v>
      </c>
      <c r="C326" s="27"/>
      <c r="E326" s="51"/>
      <c r="F326"/>
      <c r="G326"/>
      <c r="H326"/>
      <c r="I326"/>
      <c r="J326"/>
    </row>
  </sheetData>
  <sheetProtection algorithmName="SHA-512" hashValue="bo189tu/d7qtx2EgsZdxce9HJutzlshW5blTPiKizrb97w3ynMkRHinnjW5ik6ufhVHwtNjwOC2CK+77yAULpg==" saltValue="c9ciI5nYumNj58Ig5C8ulQ==" spinCount="100000" sheet="1" objects="1" scenarios="1"/>
  <conditionalFormatting sqref="A154:A195">
    <cfRule type="colorScale" priority="16">
      <colorScale>
        <cfvo type="min"/>
        <cfvo type="percentile" val="50"/>
        <cfvo type="max"/>
        <color rgb="FFF8696B"/>
        <color rgb="FFFFEB84"/>
        <color rgb="FF63BE7B"/>
      </colorScale>
    </cfRule>
  </conditionalFormatting>
  <conditionalFormatting sqref="A196:A304 A22:A153">
    <cfRule type="colorScale" priority="15">
      <colorScale>
        <cfvo type="min"/>
        <cfvo type="percentile" val="50"/>
        <cfvo type="max"/>
        <color rgb="FFF8696B"/>
        <color rgb="FFFFEB84"/>
        <color rgb="FF63BE7B"/>
      </colorScale>
    </cfRule>
  </conditionalFormatting>
  <conditionalFormatting sqref="E55:E61 E66:E73">
    <cfRule type="expression" dxfId="27" priority="14">
      <formula>$E$52="NE"</formula>
    </cfRule>
  </conditionalFormatting>
  <conditionalFormatting sqref="E66:E72">
    <cfRule type="expression" dxfId="26" priority="13">
      <formula>AND(F66="",E66="")</formula>
    </cfRule>
  </conditionalFormatting>
  <conditionalFormatting sqref="E77:E88">
    <cfRule type="expression" dxfId="25" priority="12">
      <formula>$E$76="NE"</formula>
    </cfRule>
  </conditionalFormatting>
  <conditionalFormatting sqref="E89">
    <cfRule type="expression" dxfId="24" priority="1">
      <formula>$E$77="NE"</formula>
    </cfRule>
  </conditionalFormatting>
  <conditionalFormatting sqref="E92:E93">
    <cfRule type="expression" dxfId="23" priority="11">
      <formula>$E$91="NE"</formula>
    </cfRule>
  </conditionalFormatting>
  <conditionalFormatting sqref="E120:E131">
    <cfRule type="expression" dxfId="22" priority="10">
      <formula>$E$119="NE"</formula>
    </cfRule>
  </conditionalFormatting>
  <conditionalFormatting sqref="E150">
    <cfRule type="expression" dxfId="21" priority="9">
      <formula>$E$149="NE"</formula>
    </cfRule>
  </conditionalFormatting>
  <conditionalFormatting sqref="E157:E159">
    <cfRule type="expression" dxfId="20" priority="8">
      <formula>$E$155="0"</formula>
    </cfRule>
  </conditionalFormatting>
  <conditionalFormatting sqref="E216">
    <cfRule type="expression" dxfId="19" priority="7">
      <formula>$E$215="NE"</formula>
    </cfRule>
  </conditionalFormatting>
  <conditionalFormatting sqref="E218">
    <cfRule type="expression" dxfId="18" priority="3">
      <formula>$E$217="NE"</formula>
    </cfRule>
  </conditionalFormatting>
  <conditionalFormatting sqref="E221">
    <cfRule type="expression" dxfId="17" priority="2">
      <formula>$E$220="NE"</formula>
    </cfRule>
  </conditionalFormatting>
  <conditionalFormatting sqref="E242:E269">
    <cfRule type="expression" dxfId="16" priority="6">
      <formula>$E$241="NE"</formula>
    </cfRule>
  </conditionalFormatting>
  <conditionalFormatting sqref="E298">
    <cfRule type="expression" dxfId="15" priority="4">
      <formula>$E$297="NE"</formula>
    </cfRule>
  </conditionalFormatting>
  <conditionalFormatting sqref="E300">
    <cfRule type="expression" dxfId="14" priority="5">
      <formula>$E$299="NE"</formula>
    </cfRule>
  </conditionalFormatting>
  <dataValidations disablePrompts="1" count="1">
    <dataValidation type="textLength" operator="equal" allowBlank="1" showInputMessage="1" showErrorMessage="1" error="Obvezen vnos 10 mestne matične številke_x000a_" sqref="E30" xr:uid="{C4BD97D5-15D8-47D9-A9D2-9932D47B4BAA}">
      <formula1>10</formula1>
    </dataValidation>
  </dataValidations>
  <hyperlinks>
    <hyperlink ref="D39" location="_ftn1" display="_ftn1" xr:uid="{9844406E-F736-45C9-A6FB-2463831FB809}"/>
    <hyperlink ref="D52" location="_ftn2" display="_ftn2" xr:uid="{67169773-1175-48BC-9730-E10BB73A674A}"/>
    <hyperlink ref="D73" location="Questionnaire!B309" display="If the company is required to report in accordance with Article 70c of the Companies Act (ZGD-1), what was the share of investments in fixed assets for the production of products or services associated with environmentally sustainable economic activities during the past year[6]? (in %)" xr:uid="{2036300C-7E91-4A36-A893-794798C8ADB1}"/>
    <hyperlink ref="D77" location="Questionnaire!B310" display="If the answer is “YES”, how much were Scope 1 GHG emissions in t CO2 equivalent (data for the years n-1, n-2 and n-3)?[7] " xr:uid="{F9768F20-A305-43DF-910D-445850805118}"/>
    <hyperlink ref="D81" location="Questionnaire!B311" display="If the answer is “YES”, how much were GHG emissions scope 2 in t CO2 equivalent. (data for the years n-1, n-2 and n-3)?[8]" xr:uid="{98CF5DA6-AB48-47B5-8C9F-2EE5C0F2886B}"/>
    <hyperlink ref="D85" location="Questionnaire!B312" display="If the answer is “YES”, how much were Scope 3 GHG emissions in t CO2 equivalent.(data for the years n-1, n-2 and n-3)?[9]" xr:uid="{9EA6A5CF-AA5C-43E1-BDE1-F5111660AAE4}"/>
    <hyperlink ref="D94" location="Questionnaire!B313" display="Does your company operate a facility to which a greenhouse gas (GHG) permit has been issued? [10]" xr:uid="{D95D7460-8DCE-4000-849B-FCFCF6A01917}"/>
    <hyperlink ref="D97" location="_ftn9" display="_ftn9" xr:uid="{4F8B9000-95BD-4B6C-B7DF-E07A2585E980}"/>
    <hyperlink ref="D98" location="_ftn10" display="_ftn10" xr:uid="{7C76AF4A-EC5D-484E-87DE-15D4C4B67DED}"/>
    <hyperlink ref="D134" location="_ftn11" display="_ftn11" xr:uid="{37818913-664D-4B45-8B60-6D63899C9918}"/>
    <hyperlink ref="D153" location="_ftn13" display="_ftn13" xr:uid="{725E2C54-8903-459A-9038-B0E1B5FA54CD}"/>
    <hyperlink ref="D198" location="_ftn14" display="_ftn14" xr:uid="{74296FC6-E96C-4B17-B569-BD948E64892C}"/>
    <hyperlink ref="D214" location="_ftn15" display="_ftn15" xr:uid="{7399FDB1-7D83-462D-A168-FE8F8C691BB6}"/>
    <hyperlink ref="D215" location="_ftn16" display="_ftn16" xr:uid="{CF995E5B-2D7E-4F6F-A246-745FD67E8B58}"/>
    <hyperlink ref="D217" location="_ftn17" display="_ftn17" xr:uid="{7A08F3FE-F900-44BF-9407-AC7F2099B074}"/>
    <hyperlink ref="D271" location="_ftn18" display="_ftn18" xr:uid="{0DC9702E-B170-4A62-8C73-67D6667BC24D}"/>
    <hyperlink ref="D295" location="_ftn19" display="_ftn19" xr:uid="{0508146B-E5F4-4D39-B733-43996FB514E6}"/>
    <hyperlink ref="B307" location="_ftnref2" display="_ftnref2" xr:uid="{642D253A-5475-4D2F-8398-6D40ED9AD585}"/>
    <hyperlink ref="B308" location="Questionnaire!D55" display="[3] To qualify as revenues generated by environmentally sustainable economic activities, they shall be generated by the company’s economic activities that meet the criteria laid down in Article 3 of Regulation (EU) 2020/852 on the establishment of a framework to facilitate sustainable investment." xr:uid="{00258FD0-35C0-46B3-AEA3-6C94C77C5B47}"/>
    <hyperlink ref="B311" location="_ftnref4" display="_ftnref4" xr:uid="{3698C119-26DB-4015-A744-9E0C4C44A079}"/>
    <hyperlink ref="B316" location="_ftnref9" display="_ftnref9" xr:uid="{E1A08AEA-BC55-488E-8B26-7143DD885770}"/>
    <hyperlink ref="B317" location="_ftnref10" display="_ftnref10" xr:uid="{988EE2BF-1A38-4402-AB76-6F56862675B4}"/>
    <hyperlink ref="B318" location="_ftnref11" display="_ftnref11" xr:uid="{8686AE06-AA43-47C8-8389-E662BD338212}"/>
    <hyperlink ref="B320" location="_ftnref13" display="_ftnref13" xr:uid="{0B297014-6369-4D79-A91F-2A2E9EF363CE}"/>
    <hyperlink ref="B321" location="_ftnref14" display="_ftnref14" xr:uid="{7248F23D-6889-41D0-B9D6-F3CD06803EEB}"/>
    <hyperlink ref="B322" location="_ftnref15" display="_ftnref15" xr:uid="{CA5666CB-9E4F-4672-9A33-74814AB6CD69}"/>
    <hyperlink ref="B323" location="_ftnref16" display="_ftnref16" xr:uid="{18FD6054-3CCA-4920-92A8-61F15FB80C40}"/>
    <hyperlink ref="B324" location="_ftnref17" display="_ftnref17" xr:uid="{CD07FAF1-1AE0-42F2-88E6-79C0E31A7752}"/>
    <hyperlink ref="B325" location="_ftnref18" display="_ftnref18" xr:uid="{5E1828B6-9B18-484B-BFF0-ABA3B3B05247}"/>
    <hyperlink ref="B326" location="_ftnref19" display="_ftnref19" xr:uid="{07E7CFC9-9CCA-46B0-B085-8A828E7C936A}"/>
    <hyperlink ref="D55" location="Questionnaire!_ftn3" display="If the company is required to report in accordance with Article 70c of the Companies Act (ZGD-1), what was the share of its revenues generated by engaging in environmentally sustainable economic activities[3] of the company’s total sales revenues during the past year? (in %). " xr:uid="{31E2876D-807D-4D93-BFF6-425DCF9EE657}"/>
    <hyperlink ref="D57" location="Questionnaire!B307" display="b)      Of which the share of income from enabling activities[4] that fall within the scope of climate change mitigation (%)" xr:uid="{0453DCDF-D93A-4488-821E-3FAB35310CD0}"/>
    <hyperlink ref="D58" location="Questionnaire!B308" display="c)      Of which the share of income from transitional activities[5] that fall within the scope of climate change mitigation (%)" xr:uid="{E52AB773-EE37-4978-821F-85F675A6DFFA}"/>
    <hyperlink ref="D149" location="Questionnaire!B317" display="Are the company’s operations carried out in or in the vicinity of protected areas[14] for which consent granted by a nature conservation authority is required" xr:uid="{B1C34E90-4D40-4B2B-9624-4E8918289780}"/>
    <hyperlink ref="B319" location="Questionnaire!D147" display="[14] Protected areas are nature parks, nature reserves and nature monuments. Nature parks (defined by law as larger protected areas) are national, regional and landscape parks. The list of the protected areas is available at: Naravni parki, naravni rezervati in naravni spomeniki | GOV.SI. More information is published at the website https://zrsvn-varstvonarave.si/informacije-za-uporabnike/pogosta-vprasanja-in-odgovori/." xr:uid="{0FD6161C-4911-4A16-8719-63259C054E86}"/>
    <hyperlink ref="B315" location="Questionnaire!D93" display="[10] The list of operators of facilities for which GHG permits were issued (last modified on 12 February 2022) Seznam upravljavcev naprav z dovoljenji za izpuščanje toplogrednih plinov.xlsx (gov.si)" xr:uid="{2346D5E8-33DF-45B1-83D2-6F80049ABA31}"/>
    <hyperlink ref="B314" location="Questionnaire!D86" display="[9] Scope 3 emissions of are greenhouse gas emissions(GHG) from the organisation’s sales and supply chains. They are generated indirectly by the use of the resources the organisation needs to carry out its business activity. Scope 3 GHG emissions GHG include all emissions not included in scope 1 and scope 2. For further information go to ghg-protocol-revised.pdf (ghgprotocol.org) and Corporate-Value-Chain-Accounting-Reporing-Standard_041613_2.pdf (ghgprotocol.org)" xr:uid="{3A58254A-EF9B-4490-B071-930628110684}"/>
    <hyperlink ref="B313" location="Questionnaire!D82" display="[8] Scope 2 emissions are greenhouse gas emissions(GHG) associated with the purchase of electricity, steam, heating or cooling of the organisation. Scope 2 GHG emissions do not physically occur at the location at which energy is generated, but they are taken into account for the preparation of the company’s GHG inventory since they are a consequence of energy consumption for the company’s activities; nevertheless, the company may indirectly influence emission reduction with its operations that reduce emissions. Further information is available at ghg-protocol-revised.pdf (ghgprotocol.org) and https://ghgprotocol.org/sites/default/files/standards/Scope 2 Guidance_Final_Sept26.pdf." xr:uid="{14FA2FDE-38A5-44BF-A250-3629D7D52840}"/>
    <hyperlink ref="B312" location="Questionnaire!D79" display="[7] Scope 1 emissions are greenhouse gas emissions(GHG) occurring from sources that are controlled or owned by the company (e.g.: emissions from combustion in boilers, furnaces, vehicles, …), and the company can directly influence and reduce GHG by its business activity/operations. Further information is available at: ghg-protocol-revised.pdf (ghgprotocol.org)." xr:uid="{3FE374A7-15D8-41B7-8812-814B434BB4D7}"/>
    <hyperlink ref="B309" location="Questionnaire!D58" display="[4] An enabling economic activity means engaging in the activity directly enabling other activities to make a substantial contribution to environmental objectives." xr:uid="{3EC4EA48-2404-4003-93B0-E3D888EB7425}"/>
    <hyperlink ref="B310" location="Questionnaire!D59" display="[5] A transitional economic activity means engaging in the activity that is key to the transition to a zero-carbon society and for which there are still no technologically and economically feasible low-carbon alternatives." xr:uid="{2E575ECF-3064-43CC-ACC0-D045A75B254C}"/>
  </hyperlinks>
  <pageMargins left="0.70866141732283472" right="0.70866141732283472" top="0.74803149606299213" bottom="0.74803149606299213" header="0.31496062992125984" footer="0.31496062992125984"/>
  <pageSetup paperSize="9" scale="75" orientation="landscape" r:id="rId1"/>
  <headerFooter>
    <oddHeader>&amp;L&amp;"Calibri"&amp;10&amp;K317100Interno - Internal&amp;1#_x000D_&amp;"Calibri"&amp;11&amp;K000000ZAUPNO – IZKLJUČNO ZA INTERNO UPORABO S STRANI ČLANIC ZBS!</oddHeader>
  </headerFooter>
  <extLst>
    <ext xmlns:x14="http://schemas.microsoft.com/office/spreadsheetml/2009/9/main" uri="{CCE6A557-97BC-4b89-ADB6-D9C93CAAB3DF}">
      <x14:dataValidations xmlns:xm="http://schemas.microsoft.com/office/excel/2006/main" disablePrompts="1" count="17">
        <x14:dataValidation type="list" allowBlank="1" showInputMessage="1" showErrorMessage="1" xr:uid="{0845864D-2F33-4159-8F6F-D24D20392EE4}">
          <x14:formula1>
            <xm:f>List1!$D$5:$D$8</xm:f>
          </x14:formula1>
          <xm:sqref>E17</xm:sqref>
        </x14:dataValidation>
        <x14:dataValidation type="list" allowBlank="1" showInputMessage="1" showErrorMessage="1" xr:uid="{68EBAC1E-E439-4D35-8BA2-80844015E3A1}">
          <x14:formula1>
            <xm:f>List1!$B$5:$B$6</xm:f>
          </x14:formula1>
          <xm:sqref>E35 E39 E42:E43 E45 E48:E50 E62:E65 E52 E76 E94 E97 E199:E202 E116 E118:E119 E132:E134 E139:E141 E147 E149 E151 E156 E162 E168 E174 E180 E186 E192 E196 E106:E107 E109 E206:E211 E213:E215 E217 E220 E223 E230:E231 E233:E235 E240:E241 E276:E278 E289:E292 E294:E295 E297 E299 E301 E304 E91</xm:sqref>
        </x14:dataValidation>
        <x14:dataValidation type="list" allowBlank="1" showInputMessage="1" showErrorMessage="1" xr:uid="{0EF71556-5C69-4EAA-B342-D5F51807419B}">
          <x14:formula1>
            <xm:f>List1!$F$5:$F$7</xm:f>
          </x14:formula1>
          <xm:sqref>E53</xm:sqref>
        </x14:dataValidation>
        <x14:dataValidation type="list" allowBlank="1" xr:uid="{9A3AE32D-4C00-4A17-81E6-D6DA1FDDB602}">
          <x14:formula1>
            <xm:f>List1!$H$5:$H$6</xm:f>
          </x14:formula1>
          <xm:sqref>E78:E80 E82:E84 E86:E88</xm:sqref>
        </x14:dataValidation>
        <x14:dataValidation type="list" allowBlank="1" showInputMessage="1" showErrorMessage="1" xr:uid="{B5EB0739-8FFB-46DF-A0D9-757D550E18AE}">
          <x14:formula1>
            <xm:f>List1!$B$13:$B$17</xm:f>
          </x14:formula1>
          <xm:sqref>E92:E93</xm:sqref>
        </x14:dataValidation>
        <x14:dataValidation type="list" allowBlank="1" showInputMessage="1" showErrorMessage="1" xr:uid="{A1F55BC5-E9E4-4FB4-B24F-069C444F37A5}">
          <x14:formula1>
            <xm:f>List1!$D$13:$D$15</xm:f>
          </x14:formula1>
          <xm:sqref>E95</xm:sqref>
        </x14:dataValidation>
        <x14:dataValidation type="list" allowBlank="1" showInputMessage="1" showErrorMessage="1" xr:uid="{DDF73BE8-502A-4E1E-B17D-BF867762451D}">
          <x14:formula1>
            <xm:f>List1!$F$13:$F$15</xm:f>
          </x14:formula1>
          <xm:sqref>E108</xm:sqref>
        </x14:dataValidation>
        <x14:dataValidation type="list" allowBlank="1" showInputMessage="1" showErrorMessage="1" xr:uid="{56790AA1-CD06-4782-B2EE-32A7E7356D02}">
          <x14:formula1>
            <xm:f>List1!$H$13:$H$16</xm:f>
          </x14:formula1>
          <xm:sqref>E115</xm:sqref>
        </x14:dataValidation>
        <x14:dataValidation type="list" allowBlank="1" showInputMessage="1" showErrorMessage="1" xr:uid="{E6E7AE03-1954-49E7-A361-EAB482F08002}">
          <x14:formula1>
            <xm:f>List1!$B$21:$B$23</xm:f>
          </x14:formula1>
          <xm:sqref>E143:E144</xm:sqref>
        </x14:dataValidation>
        <x14:dataValidation type="list" allowBlank="1" showInputMessage="1" showErrorMessage="1" xr:uid="{9D7C22D1-07DF-47E4-B3D2-FB21ADD16E02}">
          <x14:formula1>
            <xm:f>List1!$D$21:$D$25</xm:f>
          </x14:formula1>
          <xm:sqref>E221</xm:sqref>
        </x14:dataValidation>
        <x14:dataValidation type="list" allowBlank="1" showInputMessage="1" showErrorMessage="1" xr:uid="{C9E27AD3-B6E7-496D-938C-119E59FC45ED}">
          <x14:formula1>
            <xm:f>List1!$B$29:$B$31</xm:f>
          </x14:formula1>
          <xm:sqref>E239</xm:sqref>
        </x14:dataValidation>
        <x14:dataValidation type="list" allowBlank="1" showInputMessage="1" showErrorMessage="1" xr:uid="{A4E8E309-001F-4B48-A3AE-2C2B856D68C2}">
          <x14:formula1>
            <xm:f>List1!$G$29:$G$32</xm:f>
          </x14:formula1>
          <xm:sqref>E293</xm:sqref>
        </x14:dataValidation>
        <x14:dataValidation type="list" allowBlank="1" showInputMessage="1" showErrorMessage="1" xr:uid="{1C805F37-B786-48D3-8CF4-F96BCC8DC2E5}">
          <x14:formula1>
            <xm:f>List1!$L$5:$L$16</xm:f>
          </x14:formula1>
          <xm:sqref>E36</xm:sqref>
        </x14:dataValidation>
        <x14:dataValidation type="list" allowBlank="1" showInputMessage="1" showErrorMessage="1" xr:uid="{C3A70FA9-8071-4ECF-A4B8-8CFFF78003E5}">
          <x14:formula1>
            <xm:f>List1!$L$20:$L$27</xm:f>
          </x14:formula1>
          <xm:sqref>E46</xm:sqref>
        </x14:dataValidation>
        <x14:dataValidation type="list" allowBlank="1" showInputMessage="1" showErrorMessage="1" xr:uid="{7BA2A5AE-CDB6-43CF-82FE-F106EF321871}">
          <x14:formula1>
            <xm:f>Šifrant_dejavnosti!$A$3:$A$650</xm:f>
          </x14:formula1>
          <xm:sqref>E34</xm:sqref>
        </x14:dataValidation>
        <x14:dataValidation type="list" allowBlank="1" showInputMessage="1" xr:uid="{C489D70E-4332-48D4-A8F6-A0832D3C7125}">
          <x14:formula1>
            <xm:f>Vprašanja!$C$45:$C$46</xm:f>
          </x14:formula1>
          <xm:sqref>E89</xm:sqref>
        </x14:dataValidation>
        <x14:dataValidation type="list" allowBlank="1" showInputMessage="1" showErrorMessage="1" xr:uid="{F76CD349-9ED1-41F6-B08D-B97324CD76D7}">
          <x14:formula1>
            <xm:f>Vprašanja!$C$2:$C$3</xm:f>
          </x14:formula1>
          <xm:sqref>E89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FA690-C488-46B9-A86D-4A7C38642535}">
  <sheetPr codeName="Sheet8">
    <tabColor rgb="FF00B050"/>
  </sheetPr>
  <dimension ref="C1:Q112"/>
  <sheetViews>
    <sheetView showGridLines="0" zoomScaleNormal="100" workbookViewId="0">
      <selection activeCell="D3" sqref="D3:D5"/>
    </sheetView>
  </sheetViews>
  <sheetFormatPr defaultColWidth="9.109375" defaultRowHeight="14.4" x14ac:dyDescent="0.3"/>
  <cols>
    <col min="1" max="2" width="9.109375" style="168"/>
    <col min="3" max="3" width="68.88671875" style="168" hidden="1" customWidth="1"/>
    <col min="4" max="4" width="124.109375" style="168" bestFit="1" customWidth="1"/>
    <col min="5" max="5" width="35.33203125" style="168" customWidth="1"/>
    <col min="6" max="6" width="17.109375" style="168" customWidth="1"/>
    <col min="7" max="7" width="9.109375" style="168"/>
    <col min="8" max="8" width="8.5546875" style="168" customWidth="1"/>
    <col min="9" max="9" width="9.109375" style="168"/>
    <col min="10" max="10" width="19.44140625" style="168" customWidth="1"/>
    <col min="11" max="11" width="43" style="168" customWidth="1"/>
    <col min="12" max="16" width="9.109375" style="168"/>
    <col min="17" max="17" width="9.109375" style="168" hidden="1" customWidth="1"/>
    <col min="18" max="16384" width="9.109375" style="168"/>
  </cols>
  <sheetData>
    <row r="1" spans="3:17" ht="33" customHeight="1" x14ac:dyDescent="0.3">
      <c r="Q1" s="168" t="s">
        <v>2140</v>
      </c>
    </row>
    <row r="2" spans="3:17" ht="15" customHeight="1" x14ac:dyDescent="0.3">
      <c r="E2" s="176"/>
      <c r="Q2" s="168" t="s">
        <v>2111</v>
      </c>
    </row>
    <row r="3" spans="3:17" x14ac:dyDescent="0.3">
      <c r="Q3" s="168" t="s">
        <v>2157</v>
      </c>
    </row>
    <row r="4" spans="3:17" hidden="1" x14ac:dyDescent="0.3">
      <c r="D4" s="179" t="s">
        <v>2244</v>
      </c>
      <c r="E4" s="179">
        <f>Questionnaire!E34</f>
        <v>0</v>
      </c>
      <c r="F4" s="168">
        <f>VLOOKUP(E4,Šifrant_dejavnosti!A:D,4,0)</f>
        <v>0</v>
      </c>
      <c r="Q4" s="168" t="s">
        <v>2159</v>
      </c>
    </row>
    <row r="5" spans="3:17" ht="15" thickBot="1" x14ac:dyDescent="0.35">
      <c r="Q5" s="168" t="s">
        <v>2160</v>
      </c>
    </row>
    <row r="6" spans="3:17" ht="18" thickBot="1" x14ac:dyDescent="0.35">
      <c r="D6" s="50" t="s">
        <v>2246</v>
      </c>
      <c r="E6" s="78" t="s">
        <v>1882</v>
      </c>
      <c r="Q6" s="168" t="s">
        <v>2162</v>
      </c>
    </row>
    <row r="7" spans="3:17" ht="15" thickBot="1" x14ac:dyDescent="0.35">
      <c r="D7" s="70" t="s">
        <v>2247</v>
      </c>
      <c r="E7" s="182"/>
      <c r="Q7" s="168" t="s">
        <v>2164</v>
      </c>
    </row>
    <row r="8" spans="3:17" ht="15" thickBot="1" x14ac:dyDescent="0.35">
      <c r="C8" s="195" t="s">
        <v>2154</v>
      </c>
      <c r="D8" s="160" t="s">
        <v>2248</v>
      </c>
      <c r="E8" s="185"/>
      <c r="F8" s="181" t="str">
        <f>IF(VLOOKUP($E$4,Šifrant_dejavnosti!$A:$S,6,0)=1,IF(AND(ISBLANK(E8)),"Missing value",""),"")</f>
        <v/>
      </c>
      <c r="Q8" s="168" t="s">
        <v>2168</v>
      </c>
    </row>
    <row r="9" spans="3:17" ht="15" thickBot="1" x14ac:dyDescent="0.35">
      <c r="C9" s="195" t="s">
        <v>2155</v>
      </c>
      <c r="D9" s="160" t="s">
        <v>2311</v>
      </c>
      <c r="E9" s="184"/>
      <c r="F9" s="181" t="str">
        <f>IF(VLOOKUP($E$4,Šifrant_dejavnosti!$A:$S,6,0)=1,IF(AND(E8="DA",ISBLANK(E9)),"Missing value",""),"")</f>
        <v/>
      </c>
      <c r="Q9" s="168" t="s">
        <v>2171</v>
      </c>
    </row>
    <row r="10" spans="3:17" ht="15" thickBot="1" x14ac:dyDescent="0.35">
      <c r="C10" s="195" t="s">
        <v>2156</v>
      </c>
      <c r="D10" s="160" t="s">
        <v>2312</v>
      </c>
      <c r="E10" s="184"/>
      <c r="F10" s="181" t="str">
        <f>IF(VLOOKUP($E$4,Šifrant_dejavnosti!$A:$S,6,0)=1,IF(AND(E8="DA",ISBLANK(E10)),"Missing value",""),"")</f>
        <v/>
      </c>
      <c r="Q10" s="168" t="s">
        <v>2177</v>
      </c>
    </row>
    <row r="11" spans="3:17" ht="15" thickBot="1" x14ac:dyDescent="0.35">
      <c r="D11" s="70" t="s">
        <v>2249</v>
      </c>
      <c r="E11" s="183"/>
      <c r="F11" s="72"/>
      <c r="Q11" s="168" t="s">
        <v>2173</v>
      </c>
    </row>
    <row r="12" spans="3:17" ht="15" thickBot="1" x14ac:dyDescent="0.35">
      <c r="C12" s="195" t="s">
        <v>2185</v>
      </c>
      <c r="D12" s="161" t="s">
        <v>2250</v>
      </c>
      <c r="E12" s="185"/>
      <c r="F12" s="181" t="str">
        <f>IF(VLOOKUP($E$4,Šifrant_dejavnosti!$A:$S,6,0)=1,IF(AND(ISBLANK(E12)),"Missing value",""),"")</f>
        <v/>
      </c>
      <c r="Q12" s="168" t="s">
        <v>2170</v>
      </c>
    </row>
    <row r="13" spans="3:17" ht="15" thickBot="1" x14ac:dyDescent="0.35">
      <c r="C13" s="195" t="s">
        <v>2186</v>
      </c>
      <c r="D13" s="162" t="s">
        <v>2313</v>
      </c>
      <c r="E13" s="184"/>
      <c r="F13" s="181" t="str">
        <f>IF(VLOOKUP($E$4,Šifrant_dejavnosti!$A:$S,6,0)=1,IF(AND(E12="DA",ISBLANK(E13)),"Missing value",""),"")</f>
        <v/>
      </c>
      <c r="Q13" s="168" t="s">
        <v>2178</v>
      </c>
    </row>
    <row r="14" spans="3:17" ht="15" thickBot="1" x14ac:dyDescent="0.35">
      <c r="C14" s="195" t="s">
        <v>2187</v>
      </c>
      <c r="D14" s="160" t="s">
        <v>2314</v>
      </c>
      <c r="E14" s="184"/>
      <c r="F14" s="181" t="str">
        <f>IF(VLOOKUP($E$4,Šifrant_dejavnosti!$A:$S,6,0)=1,IF(AND(E12="DA",ISBLANK(E14)),"Missing value",""),"")</f>
        <v/>
      </c>
    </row>
    <row r="15" spans="3:17" ht="15" thickBot="1" x14ac:dyDescent="0.35">
      <c r="D15" s="187" t="s">
        <v>2251</v>
      </c>
      <c r="E15" s="188"/>
      <c r="F15" s="72"/>
    </row>
    <row r="16" spans="3:17" ht="15" thickBot="1" x14ac:dyDescent="0.35">
      <c r="C16" s="195" t="s">
        <v>2188</v>
      </c>
      <c r="D16" s="196" t="s">
        <v>2252</v>
      </c>
      <c r="E16" s="185"/>
      <c r="F16" s="181" t="str">
        <f>IF(VLOOKUP($E$4,Šifrant_dejavnosti!$A:$S,6,0)=1,IF(AND(ISBLANK(E16)),"Missing value",""),"")</f>
        <v/>
      </c>
    </row>
    <row r="17" spans="3:6" ht="15" thickBot="1" x14ac:dyDescent="0.35">
      <c r="C17" s="195" t="s">
        <v>2189</v>
      </c>
      <c r="D17" s="160" t="s">
        <v>2253</v>
      </c>
      <c r="E17" s="184"/>
      <c r="F17" s="181" t="str">
        <f>IF(VLOOKUP($E$4,Šifrant_dejavnosti!$A:$S,6,0)=1,IF(AND(E16="DA",ISBLANK(E17)),"Missing value",""),"")</f>
        <v/>
      </c>
    </row>
    <row r="18" spans="3:6" ht="15" thickBot="1" x14ac:dyDescent="0.35">
      <c r="D18" s="165" t="s">
        <v>2254</v>
      </c>
      <c r="E18" s="188"/>
      <c r="F18" s="72"/>
    </row>
    <row r="19" spans="3:6" ht="15" thickBot="1" x14ac:dyDescent="0.35">
      <c r="C19" s="195" t="s">
        <v>2190</v>
      </c>
      <c r="D19" s="164" t="s">
        <v>2255</v>
      </c>
      <c r="E19" s="185"/>
      <c r="F19" s="181" t="str">
        <f>IF(VLOOKUP($E$4,Šifrant_dejavnosti!$A:$S,6,0)=1,IF(AND(ISBLANK(E19)),"Missing value",""),"")</f>
        <v/>
      </c>
    </row>
    <row r="20" spans="3:6" ht="15" thickBot="1" x14ac:dyDescent="0.35">
      <c r="C20" s="195" t="s">
        <v>2191</v>
      </c>
      <c r="D20" s="164" t="s">
        <v>2256</v>
      </c>
      <c r="E20" s="189"/>
      <c r="F20" s="181" t="str">
        <f>IF(VLOOKUP($E$4,Šifrant_dejavnosti!$A:$S,6,0)=1,IF(AND(E19="DA",ISBLANK(E20)),"Missing value",""),"")</f>
        <v/>
      </c>
    </row>
    <row r="21" spans="3:6" ht="15" thickBot="1" x14ac:dyDescent="0.35">
      <c r="C21" s="195" t="s">
        <v>2192</v>
      </c>
      <c r="D21" s="164" t="s">
        <v>2257</v>
      </c>
      <c r="E21" s="184"/>
      <c r="F21" s="181" t="str">
        <f>IF(VLOOKUP($E$4,Šifrant_dejavnosti!$A:$S,6,0)=1,IF(AND(E19="DA",ISBLANK(E21)),"Missing value",""),"")</f>
        <v/>
      </c>
    </row>
    <row r="22" spans="3:6" ht="15" thickBot="1" x14ac:dyDescent="0.35">
      <c r="D22" s="186" t="s">
        <v>2258</v>
      </c>
      <c r="E22" s="190"/>
      <c r="F22" s="72"/>
    </row>
    <row r="23" spans="3:6" ht="15" thickBot="1" x14ac:dyDescent="0.35">
      <c r="C23" s="195" t="s">
        <v>2193</v>
      </c>
      <c r="D23" s="163" t="s">
        <v>2259</v>
      </c>
      <c r="E23" s="191"/>
      <c r="F23" s="181" t="str">
        <f>IF(VLOOKUP($E$4,Šifrant_dejavnosti!$A:$S,7,0)=1,IF(AND(ISBLANK(E23)),"Missing value",""),"")</f>
        <v/>
      </c>
    </row>
    <row r="24" spans="3:6" ht="15" thickBot="1" x14ac:dyDescent="0.35">
      <c r="C24" s="195" t="s">
        <v>2194</v>
      </c>
      <c r="D24" s="164" t="s">
        <v>2315</v>
      </c>
      <c r="E24" s="124"/>
      <c r="F24" s="181" t="str">
        <f>IF(VLOOKUP($E$4,Šifrant_dejavnosti!$A:$S,7,0)=1,IF(AND(E23="DA",ISBLANK(E24)),"Missing value",""),"")</f>
        <v/>
      </c>
    </row>
    <row r="25" spans="3:6" ht="15" thickBot="1" x14ac:dyDescent="0.35">
      <c r="C25" s="195" t="s">
        <v>2195</v>
      </c>
      <c r="D25" s="164" t="s">
        <v>2316</v>
      </c>
      <c r="E25" s="124"/>
      <c r="F25" s="181" t="str">
        <f>IF(VLOOKUP($E$4,Šifrant_dejavnosti!$A:$S,7,0)=1,IF(AND(E23="DA",ISBLANK(E25)),"Missing value",""),"")</f>
        <v/>
      </c>
    </row>
    <row r="26" spans="3:6" ht="15" thickBot="1" x14ac:dyDescent="0.35">
      <c r="D26" s="165" t="s">
        <v>2260</v>
      </c>
      <c r="E26" s="192"/>
      <c r="F26" s="72"/>
    </row>
    <row r="27" spans="3:6" ht="15" thickBot="1" x14ac:dyDescent="0.35">
      <c r="C27" s="195" t="s">
        <v>2196</v>
      </c>
      <c r="D27" s="164" t="s">
        <v>2261</v>
      </c>
      <c r="E27" s="191"/>
      <c r="F27" s="181" t="str">
        <f>IF(VLOOKUP($E$4,Šifrant_dejavnosti!$A:$S,7,0)=1,IF(AND(ISBLANK(E27)),"Missing value",""),"")</f>
        <v/>
      </c>
    </row>
    <row r="28" spans="3:6" ht="15" thickBot="1" x14ac:dyDescent="0.35">
      <c r="C28" s="195" t="s">
        <v>2197</v>
      </c>
      <c r="D28" s="164" t="s">
        <v>2317</v>
      </c>
      <c r="E28" s="124"/>
      <c r="F28" s="181" t="str">
        <f>IF(VLOOKUP($E$4,Šifrant_dejavnosti!$A:$S,7,0)=1,IF(AND(E27="DA",ISBLANK(E28)),"Missing value",""),"")</f>
        <v/>
      </c>
    </row>
    <row r="29" spans="3:6" ht="15" thickBot="1" x14ac:dyDescent="0.35">
      <c r="C29" s="195" t="s">
        <v>2198</v>
      </c>
      <c r="D29" s="164" t="s">
        <v>2318</v>
      </c>
      <c r="E29" s="124"/>
      <c r="F29" s="181" t="str">
        <f>IF(VLOOKUP($E$4,Šifrant_dejavnosti!$A:$S,7,0)=1,IF(AND(E27="DA",ISBLANK(E29)),"Missing value",""),"")</f>
        <v/>
      </c>
    </row>
    <row r="30" spans="3:6" ht="15" thickBot="1" x14ac:dyDescent="0.35">
      <c r="D30" s="177" t="s">
        <v>2262</v>
      </c>
      <c r="E30" s="192"/>
      <c r="F30" s="72"/>
    </row>
    <row r="31" spans="3:6" ht="15" thickBot="1" x14ac:dyDescent="0.35">
      <c r="C31" s="195" t="s">
        <v>2199</v>
      </c>
      <c r="D31" s="163" t="s">
        <v>2263</v>
      </c>
      <c r="E31" s="191"/>
      <c r="F31" s="181" t="str">
        <f>IF(VLOOKUP($E$4,Šifrant_dejavnosti!$A:$S,8,0)=1,IF(AND(ISBLANK(E31)),"Missing value",""),"")</f>
        <v/>
      </c>
    </row>
    <row r="32" spans="3:6" ht="15" thickBot="1" x14ac:dyDescent="0.35">
      <c r="C32" s="195" t="s">
        <v>2200</v>
      </c>
      <c r="D32" s="164" t="s">
        <v>2319</v>
      </c>
      <c r="E32" s="124"/>
      <c r="F32" s="181" t="str">
        <f>IF(VLOOKUP($E$4,Šifrant_dejavnosti!$A:$S,8,0)=1,IF(AND(E31="DA",ISBLANK(E32)),"Missing value",""),"")</f>
        <v/>
      </c>
    </row>
    <row r="33" spans="3:6" ht="15" thickBot="1" x14ac:dyDescent="0.35">
      <c r="C33" s="195" t="s">
        <v>2201</v>
      </c>
      <c r="D33" s="178" t="s">
        <v>2320</v>
      </c>
      <c r="E33" s="124"/>
      <c r="F33" s="181" t="str">
        <f>IF(VLOOKUP($E$4,Šifrant_dejavnosti!$A:$S,8,0)=1,IF(AND(E31="DA",ISBLANK(E33)),"Missing value",""),"")</f>
        <v/>
      </c>
    </row>
    <row r="34" spans="3:6" ht="15" thickBot="1" x14ac:dyDescent="0.35">
      <c r="D34" s="166" t="s">
        <v>2264</v>
      </c>
      <c r="E34" s="192"/>
      <c r="F34" s="72"/>
    </row>
    <row r="35" spans="3:6" ht="15" thickBot="1" x14ac:dyDescent="0.35">
      <c r="C35" s="195" t="s">
        <v>2202</v>
      </c>
      <c r="D35" s="3" t="s">
        <v>2322</v>
      </c>
      <c r="E35" s="191"/>
      <c r="F35" s="181" t="str">
        <f>IF(VLOOKUP($E$4,Šifrant_dejavnosti!$A:$S,8,0)=1,IF(AND(ISBLANK(E35)),"Missing value",""),"")</f>
        <v/>
      </c>
    </row>
    <row r="36" spans="3:6" ht="15" thickBot="1" x14ac:dyDescent="0.35">
      <c r="C36" s="195" t="s">
        <v>2203</v>
      </c>
      <c r="D36" s="3" t="s">
        <v>2321</v>
      </c>
      <c r="E36" s="124"/>
      <c r="F36" s="181" t="str">
        <f>IF(VLOOKUP($E$4,Šifrant_dejavnosti!$A:$S,8,0)=1,IF(AND(E35="DA",ISBLANK(E36)),"Missing value",""),"")</f>
        <v/>
      </c>
    </row>
    <row r="37" spans="3:6" ht="15" thickBot="1" x14ac:dyDescent="0.35">
      <c r="D37" s="158" t="s">
        <v>2265</v>
      </c>
      <c r="E37" s="192"/>
      <c r="F37" s="72"/>
    </row>
    <row r="38" spans="3:6" ht="23.4" thickBot="1" x14ac:dyDescent="0.35">
      <c r="C38" s="195" t="s">
        <v>2204</v>
      </c>
      <c r="D38" s="3" t="s">
        <v>2266</v>
      </c>
      <c r="E38" s="191"/>
      <c r="F38" s="181" t="str">
        <f>IF(VLOOKUP($E$4,Šifrant_dejavnosti!$A:$S,9,0)=1,IF(AND(ISBLANK(E38)),"Missing value",""),"")</f>
        <v/>
      </c>
    </row>
    <row r="39" spans="3:6" ht="15" thickBot="1" x14ac:dyDescent="0.35">
      <c r="C39" s="195" t="s">
        <v>2205</v>
      </c>
      <c r="D39" s="3" t="s">
        <v>2267</v>
      </c>
      <c r="E39" s="124"/>
      <c r="F39" s="181" t="str">
        <f>IF(VLOOKUP($E$4,Šifrant_dejavnosti!$A:$S,9,0)=1,IF(AND(E38="DA",ISBLANK(E39)),"Missing value",""),"")</f>
        <v/>
      </c>
    </row>
    <row r="40" spans="3:6" ht="15" thickBot="1" x14ac:dyDescent="0.35">
      <c r="D40" s="158" t="s">
        <v>2268</v>
      </c>
      <c r="E40" s="192"/>
      <c r="F40" s="72"/>
    </row>
    <row r="41" spans="3:6" ht="15" thickBot="1" x14ac:dyDescent="0.35">
      <c r="C41" s="195" t="s">
        <v>2206</v>
      </c>
      <c r="D41" s="3" t="s">
        <v>2269</v>
      </c>
      <c r="E41" s="191"/>
      <c r="F41" s="181" t="str">
        <f>IF(VLOOKUP($E$4,Šifrant_dejavnosti!$A:$S,9,0)=1,IF(AND(ISBLANK(E41)),"Missing value",""),"")</f>
        <v/>
      </c>
    </row>
    <row r="42" spans="3:6" ht="15" thickBot="1" x14ac:dyDescent="0.35">
      <c r="C42" s="195" t="s">
        <v>2207</v>
      </c>
      <c r="D42" s="3" t="s">
        <v>2323</v>
      </c>
      <c r="E42" s="124"/>
      <c r="F42" s="181" t="str">
        <f>IF(VLOOKUP($E$4,Šifrant_dejavnosti!$A:$S,9,0)=1,IF(AND(E41="DA",ISBLANK(E42)),"Missing value",""),"")</f>
        <v/>
      </c>
    </row>
    <row r="43" spans="3:6" ht="15" thickBot="1" x14ac:dyDescent="0.35">
      <c r="C43" s="195" t="s">
        <v>2208</v>
      </c>
      <c r="D43" s="3" t="s">
        <v>2324</v>
      </c>
      <c r="E43" s="124"/>
      <c r="F43" s="181" t="str">
        <f>IF(VLOOKUP($E$4,Šifrant_dejavnosti!$A:$S,9,0)=1,IF(AND(E41="DA",ISBLANK(E43)),"Missing value",""),"")</f>
        <v/>
      </c>
    </row>
    <row r="44" spans="3:6" ht="15" thickBot="1" x14ac:dyDescent="0.35">
      <c r="D44" s="158" t="s">
        <v>2270</v>
      </c>
      <c r="E44" s="193"/>
      <c r="F44" s="72"/>
    </row>
    <row r="45" spans="3:6" ht="15" thickBot="1" x14ac:dyDescent="0.35">
      <c r="C45" s="195" t="s">
        <v>2209</v>
      </c>
      <c r="D45" s="3" t="s">
        <v>2325</v>
      </c>
      <c r="E45" s="193"/>
      <c r="F45" s="181" t="str">
        <f>IF(VLOOKUP($E$4,Šifrant_dejavnosti!$A:$S,10,0)=1,IF(ISBLANK(E45),"Missing value",""),"")</f>
        <v/>
      </c>
    </row>
    <row r="46" spans="3:6" ht="15" thickBot="1" x14ac:dyDescent="0.35">
      <c r="D46" s="158" t="s">
        <v>2271</v>
      </c>
      <c r="E46" s="192"/>
      <c r="F46" s="72"/>
    </row>
    <row r="47" spans="3:6" ht="15" thickBot="1" x14ac:dyDescent="0.35">
      <c r="C47" s="195" t="s">
        <v>2210</v>
      </c>
      <c r="D47" s="3" t="s">
        <v>2272</v>
      </c>
      <c r="E47" s="191"/>
      <c r="F47" s="181" t="str">
        <f>IF(VLOOKUP($E$4,Šifrant_dejavnosti!$A:$S,11,0)=1,IF(ISBLANK(E47),"Missing value",""),"")</f>
        <v/>
      </c>
    </row>
    <row r="48" spans="3:6" ht="15" thickBot="1" x14ac:dyDescent="0.35">
      <c r="C48" s="195" t="s">
        <v>2211</v>
      </c>
      <c r="D48" s="3" t="s">
        <v>2326</v>
      </c>
      <c r="E48" s="124"/>
      <c r="F48" s="181" t="str">
        <f>IF(VLOOKUP($E$4,Šifrant_dejavnosti!$A:$S,11,0)=1,IF(AND(E47="DA",ISBLANK(E48)),"Missing value",""),"")</f>
        <v/>
      </c>
    </row>
    <row r="49" spans="3:6" ht="15" thickBot="1" x14ac:dyDescent="0.35">
      <c r="C49" s="195" t="s">
        <v>2212</v>
      </c>
      <c r="D49" s="3" t="s">
        <v>2327</v>
      </c>
      <c r="E49" s="124"/>
      <c r="F49" s="181" t="str">
        <f>IF(VLOOKUP($E$4,Šifrant_dejavnosti!$A:$S,11,0)=1,IF(AND(E47="DA",ISBLANK(E49)),"Missing value",""),"")</f>
        <v/>
      </c>
    </row>
    <row r="50" spans="3:6" ht="15" thickBot="1" x14ac:dyDescent="0.35">
      <c r="D50" s="158" t="s">
        <v>2273</v>
      </c>
      <c r="E50" s="192"/>
      <c r="F50" s="72"/>
    </row>
    <row r="51" spans="3:6" ht="15" thickBot="1" x14ac:dyDescent="0.35">
      <c r="C51" s="195" t="s">
        <v>2213</v>
      </c>
      <c r="D51" s="3" t="s">
        <v>2274</v>
      </c>
      <c r="E51" s="191"/>
      <c r="F51" s="181" t="str">
        <f>IF(VLOOKUP($E$4,Šifrant_dejavnosti!$A:$S,11,0)=1,IF(ISBLANK(E51),"Missing value",""),"")</f>
        <v/>
      </c>
    </row>
    <row r="52" spans="3:6" ht="15" thickBot="1" x14ac:dyDescent="0.35">
      <c r="C52" s="195" t="s">
        <v>2214</v>
      </c>
      <c r="D52" s="3" t="s">
        <v>2275</v>
      </c>
      <c r="E52" s="124"/>
      <c r="F52" s="181" t="str">
        <f>IF(VLOOKUP($E$4,Šifrant_dejavnosti!$A:$S,11,0)=1,IF(AND(E51="DA",ISBLANK(E52)),"Missing value",""),"")</f>
        <v/>
      </c>
    </row>
    <row r="53" spans="3:6" ht="15" thickBot="1" x14ac:dyDescent="0.35">
      <c r="D53" s="158" t="s">
        <v>2276</v>
      </c>
      <c r="E53" s="192"/>
      <c r="F53" s="72"/>
    </row>
    <row r="54" spans="3:6" ht="15" thickBot="1" x14ac:dyDescent="0.35">
      <c r="C54" s="195" t="s">
        <v>2215</v>
      </c>
      <c r="D54" s="3" t="s">
        <v>2277</v>
      </c>
      <c r="E54" s="191"/>
      <c r="F54" s="181" t="str">
        <f>IF(VLOOKUP($E$4,Šifrant_dejavnosti!$A:$S,12,0)=1,IF(ISBLANK(E54),"Missing value",""),"")</f>
        <v/>
      </c>
    </row>
    <row r="55" spans="3:6" ht="15" thickBot="1" x14ac:dyDescent="0.35">
      <c r="C55" s="195" t="s">
        <v>2216</v>
      </c>
      <c r="D55" s="3" t="s">
        <v>2278</v>
      </c>
      <c r="E55" s="124"/>
      <c r="F55" s="181" t="str">
        <f>IF(VLOOKUP($E$4,Šifrant_dejavnosti!$A:$S,12,0)=1,IF(AND(E54="DA",ISBLANK(E55)),"Missing value",""),"")</f>
        <v/>
      </c>
    </row>
    <row r="56" spans="3:6" ht="15" thickBot="1" x14ac:dyDescent="0.35">
      <c r="C56" s="195" t="s">
        <v>2217</v>
      </c>
      <c r="D56" s="3" t="s">
        <v>2279</v>
      </c>
      <c r="E56" s="124"/>
      <c r="F56" s="181" t="str">
        <f>IF(VLOOKUP($E$4,Šifrant_dejavnosti!$A:$S,12,0)=1,IF(AND(E54="DA",ISBLANK(E56)),"Missing value",""),"")</f>
        <v/>
      </c>
    </row>
    <row r="57" spans="3:6" ht="15" thickBot="1" x14ac:dyDescent="0.35">
      <c r="D57" s="158" t="s">
        <v>2280</v>
      </c>
      <c r="E57" s="192"/>
      <c r="F57" s="72"/>
    </row>
    <row r="58" spans="3:6" ht="15" thickBot="1" x14ac:dyDescent="0.35">
      <c r="C58" s="195" t="s">
        <v>2218</v>
      </c>
      <c r="D58" s="3" t="s">
        <v>2328</v>
      </c>
      <c r="E58" s="191"/>
      <c r="F58" s="181" t="str">
        <f>IF(VLOOKUP($E$4,Šifrant_dejavnosti!$A:$S,12,0)=1,IF(ISBLANK(E58),"Missing value",""),"")</f>
        <v/>
      </c>
    </row>
    <row r="59" spans="3:6" ht="15" thickBot="1" x14ac:dyDescent="0.35">
      <c r="C59" s="195" t="s">
        <v>2219</v>
      </c>
      <c r="D59" s="3" t="s">
        <v>2329</v>
      </c>
      <c r="E59" s="124"/>
      <c r="F59" s="181" t="str">
        <f>IF(VLOOKUP($E$4,Šifrant_dejavnosti!$A:$S,12,0)=1,IF(AND(E58="DA",ISBLANK(E59)),"Missing value",""),"")</f>
        <v/>
      </c>
    </row>
    <row r="60" spans="3:6" ht="15" thickBot="1" x14ac:dyDescent="0.35">
      <c r="D60" s="158" t="s">
        <v>2281</v>
      </c>
      <c r="E60" s="192"/>
      <c r="F60" s="72"/>
    </row>
    <row r="61" spans="3:6" ht="15" thickBot="1" x14ac:dyDescent="0.35">
      <c r="C61" s="195" t="s">
        <v>2220</v>
      </c>
      <c r="D61" s="3" t="s">
        <v>2282</v>
      </c>
      <c r="E61" s="191"/>
      <c r="F61" s="181" t="str">
        <f>IF(VLOOKUP($E$4,Šifrant_dejavnosti!$A:$S,13,0)=1,IF(ISBLANK(E61),"Missing value",""),"")</f>
        <v/>
      </c>
    </row>
    <row r="62" spans="3:6" ht="15" thickBot="1" x14ac:dyDescent="0.35">
      <c r="C62" s="195" t="s">
        <v>2221</v>
      </c>
      <c r="D62" s="3" t="s">
        <v>2283</v>
      </c>
      <c r="E62" s="124"/>
      <c r="F62" s="181" t="str">
        <f>IF(VLOOKUP($E$4,Šifrant_dejavnosti!$A:$S,13,0)=1,IF(AND(E61="DA",ISBLANK(E62)),"Missing value",""),"")</f>
        <v/>
      </c>
    </row>
    <row r="63" spans="3:6" ht="15" thickBot="1" x14ac:dyDescent="0.35">
      <c r="D63" s="158" t="s">
        <v>2284</v>
      </c>
      <c r="E63" s="192"/>
      <c r="F63" s="72"/>
    </row>
    <row r="64" spans="3:6" ht="15" thickBot="1" x14ac:dyDescent="0.35">
      <c r="C64" s="195" t="s">
        <v>2222</v>
      </c>
      <c r="D64" s="3" t="s">
        <v>2285</v>
      </c>
      <c r="E64" s="191"/>
      <c r="F64" s="181" t="str">
        <f>IF(VLOOKUP($E$4,Šifrant_dejavnosti!$A:$S,13,0)=1,IF(ISBLANK(E64),"Missing value",""),"")</f>
        <v/>
      </c>
    </row>
    <row r="65" spans="3:6" ht="15" thickBot="1" x14ac:dyDescent="0.35">
      <c r="C65" s="195" t="s">
        <v>2223</v>
      </c>
      <c r="D65" s="3" t="s">
        <v>2330</v>
      </c>
      <c r="E65" s="124"/>
      <c r="F65" s="181" t="str">
        <f>IF(VLOOKUP($E$4,Šifrant_dejavnosti!$A:$S,13,0)=1,IF(AND(E64="DA",ISBLANK(E65)),"Missing value",""),"")</f>
        <v/>
      </c>
    </row>
    <row r="66" spans="3:6" ht="15" thickBot="1" x14ac:dyDescent="0.35">
      <c r="C66" s="195" t="s">
        <v>2224</v>
      </c>
      <c r="D66" s="3" t="s">
        <v>2331</v>
      </c>
      <c r="E66" s="124"/>
      <c r="F66" s="181" t="str">
        <f>IF(VLOOKUP($E$4,Šifrant_dejavnosti!$A:$S,13,0)=1,IF(AND(E64="DA",ISBLANK(E66)),"Missing value",""),"")</f>
        <v/>
      </c>
    </row>
    <row r="67" spans="3:6" ht="15" thickBot="1" x14ac:dyDescent="0.35">
      <c r="D67" s="158" t="s">
        <v>2286</v>
      </c>
      <c r="E67" s="192"/>
      <c r="F67" s="72"/>
    </row>
    <row r="68" spans="3:6" ht="15" thickBot="1" x14ac:dyDescent="0.35">
      <c r="C68" s="195" t="s">
        <v>2225</v>
      </c>
      <c r="D68" s="3" t="s">
        <v>2287</v>
      </c>
      <c r="E68" s="191"/>
      <c r="F68" s="181" t="str">
        <f>IF(VLOOKUP($E$4,Šifrant_dejavnosti!$A:$S,14,0)=1,IF(ISBLANK(E68),"Missing value",""),"")</f>
        <v/>
      </c>
    </row>
    <row r="69" spans="3:6" ht="15" thickBot="1" x14ac:dyDescent="0.35">
      <c r="C69" s="195" t="s">
        <v>2226</v>
      </c>
      <c r="D69" s="3" t="s">
        <v>2288</v>
      </c>
      <c r="E69" s="124"/>
      <c r="F69" s="181" t="str">
        <f>IF(VLOOKUP($E$4,Šifrant_dejavnosti!$A:$S,14,0)=1,IF(AND(E68="DA",ISBLANK(E69)),"Missing value",""),"")</f>
        <v/>
      </c>
    </row>
    <row r="70" spans="3:6" ht="15" thickBot="1" x14ac:dyDescent="0.35">
      <c r="C70" s="195" t="s">
        <v>2227</v>
      </c>
      <c r="D70" s="3" t="s">
        <v>2289</v>
      </c>
      <c r="E70" s="124"/>
      <c r="F70" s="181" t="str">
        <f>IF(VLOOKUP($E$4,Šifrant_dejavnosti!$A:$S,14,0)=1,IF(AND(E68="DA",ISBLANK(E70)),"Missing value",""),"")</f>
        <v/>
      </c>
    </row>
    <row r="71" spans="3:6" ht="15" thickBot="1" x14ac:dyDescent="0.35">
      <c r="D71" s="158" t="s">
        <v>2290</v>
      </c>
      <c r="E71" s="192"/>
      <c r="F71" s="72"/>
    </row>
    <row r="72" spans="3:6" ht="15" thickBot="1" x14ac:dyDescent="0.35">
      <c r="C72" s="195" t="s">
        <v>2228</v>
      </c>
      <c r="D72" s="3" t="s">
        <v>2291</v>
      </c>
      <c r="E72" s="191"/>
      <c r="F72" s="181" t="str">
        <f>IF(VLOOKUP($E$4,Šifrant_dejavnosti!$A:$S,15,0)=1,IF(ISBLANK(E72),"Missing value",""),"")</f>
        <v/>
      </c>
    </row>
    <row r="73" spans="3:6" ht="23.4" thickBot="1" x14ac:dyDescent="0.35">
      <c r="C73" s="195" t="s">
        <v>2229</v>
      </c>
      <c r="D73" s="3" t="s">
        <v>2292</v>
      </c>
      <c r="E73" s="124"/>
      <c r="F73" s="181" t="str">
        <f>IF(VLOOKUP($E$4,Šifrant_dejavnosti!$A:$S,15,0)=1,IF(AND(E72="DA",ISBLANK(E73)),"Missing value",""),"")</f>
        <v/>
      </c>
    </row>
    <row r="74" spans="3:6" ht="15" thickBot="1" x14ac:dyDescent="0.35">
      <c r="D74" s="158" t="s">
        <v>2293</v>
      </c>
      <c r="E74" s="192"/>
      <c r="F74" s="72"/>
    </row>
    <row r="75" spans="3:6" ht="15" thickBot="1" x14ac:dyDescent="0.35">
      <c r="C75" s="195" t="s">
        <v>2230</v>
      </c>
      <c r="D75" s="3" t="s">
        <v>2294</v>
      </c>
      <c r="E75" s="191"/>
      <c r="F75" s="181" t="str">
        <f>IF(VLOOKUP($E$4,Šifrant_dejavnosti!$A:$S,15,0)=1,IF(ISBLANK(E75),"Missing value",""),"")</f>
        <v/>
      </c>
    </row>
    <row r="76" spans="3:6" ht="15" thickBot="1" x14ac:dyDescent="0.35">
      <c r="C76" s="195" t="s">
        <v>2231</v>
      </c>
      <c r="D76" s="3" t="s">
        <v>2295</v>
      </c>
      <c r="E76" s="124"/>
      <c r="F76" s="181" t="str">
        <f>IF(VLOOKUP($E$4,Šifrant_dejavnosti!$A:$S,15,0)=1,IF(AND(E75="DA",ISBLANK(E76)),"Missing value",""),"")</f>
        <v/>
      </c>
    </row>
    <row r="77" spans="3:6" ht="15" thickBot="1" x14ac:dyDescent="0.35">
      <c r="C77" s="195" t="s">
        <v>2232</v>
      </c>
      <c r="D77" s="3" t="s">
        <v>2296</v>
      </c>
      <c r="E77" s="124"/>
      <c r="F77" s="181" t="str">
        <f>IF(VLOOKUP($E$4,Šifrant_dejavnosti!$A:$S,15,0)=1,IF(AND(E75="DA",ISBLANK(E77)),"Missing value",""),"")</f>
        <v/>
      </c>
    </row>
    <row r="78" spans="3:6" ht="15" thickBot="1" x14ac:dyDescent="0.35">
      <c r="D78" s="158" t="s">
        <v>2297</v>
      </c>
      <c r="E78" s="192"/>
      <c r="F78" s="72"/>
    </row>
    <row r="79" spans="3:6" ht="15" thickBot="1" x14ac:dyDescent="0.35">
      <c r="C79" s="195" t="s">
        <v>2233</v>
      </c>
      <c r="D79" s="3" t="s">
        <v>2298</v>
      </c>
      <c r="E79" s="191"/>
      <c r="F79" s="181" t="str">
        <f>IF(VLOOKUP($E$4,Šifrant_dejavnosti!$A:$S,16,0)=1,IF(ISBLANK(E79),"Missing value",""),"")</f>
        <v/>
      </c>
    </row>
    <row r="80" spans="3:6" ht="15" thickBot="1" x14ac:dyDescent="0.35">
      <c r="C80" s="195" t="s">
        <v>2234</v>
      </c>
      <c r="D80" s="3" t="s">
        <v>2299</v>
      </c>
      <c r="E80" s="124"/>
      <c r="F80" s="181" t="str">
        <f>IF(VLOOKUP($E$4,Šifrant_dejavnosti!$A:$S,16,0)=1,IF(AND(E79="DA",ISBLANK(E80)),"Missing value",""),"")</f>
        <v/>
      </c>
    </row>
    <row r="81" spans="3:6" ht="15" thickBot="1" x14ac:dyDescent="0.35">
      <c r="C81" s="195" t="s">
        <v>2235</v>
      </c>
      <c r="D81" s="3" t="s">
        <v>2332</v>
      </c>
      <c r="E81" s="124"/>
      <c r="F81" s="181" t="str">
        <f>IF(VLOOKUP($E$4,Šifrant_dejavnosti!$A:$S,16,0)=1,IF(AND(E79="DA",ISBLANK(E81)),"Missing value",""),"")</f>
        <v/>
      </c>
    </row>
    <row r="82" spans="3:6" ht="15" thickBot="1" x14ac:dyDescent="0.35">
      <c r="C82" s="195" t="s">
        <v>2236</v>
      </c>
      <c r="D82" s="3" t="s">
        <v>2333</v>
      </c>
      <c r="E82" s="124"/>
      <c r="F82" s="181" t="str">
        <f>IF(VLOOKUP($E$4,Šifrant_dejavnosti!$A:$S,17,0)=1,IF(AND(E79="DA",ISBLANK(E82)),"Missing value",""),"")</f>
        <v/>
      </c>
    </row>
    <row r="83" spans="3:6" ht="15" thickBot="1" x14ac:dyDescent="0.35">
      <c r="D83" s="158" t="s">
        <v>2300</v>
      </c>
      <c r="E83" s="192"/>
      <c r="F83" s="72"/>
    </row>
    <row r="84" spans="3:6" ht="15" thickBot="1" x14ac:dyDescent="0.35">
      <c r="C84" s="195" t="s">
        <v>2237</v>
      </c>
      <c r="D84" s="3" t="s">
        <v>2301</v>
      </c>
      <c r="E84" s="191"/>
      <c r="F84" s="181" t="str">
        <f>IF(VLOOKUP($E$4,Šifrant_dejavnosti!$A:$S,17,0)=1,IF(ISBLANK(E84),"Missing value",""),"")</f>
        <v/>
      </c>
    </row>
    <row r="85" spans="3:6" ht="15" thickBot="1" x14ac:dyDescent="0.35">
      <c r="C85" s="195" t="s">
        <v>2238</v>
      </c>
      <c r="D85" s="3" t="s">
        <v>2302</v>
      </c>
      <c r="E85" s="124"/>
      <c r="F85" s="181" t="str">
        <f>IF(VLOOKUP($E$4,Šifrant_dejavnosti!$A:$S,17,0)=1,IF(AND(E84="DA",ISBLANK(E85)),"Missing value",""),"")</f>
        <v/>
      </c>
    </row>
    <row r="86" spans="3:6" ht="15" thickBot="1" x14ac:dyDescent="0.35">
      <c r="C86" s="195" t="s">
        <v>2239</v>
      </c>
      <c r="D86" s="3" t="s">
        <v>2303</v>
      </c>
      <c r="E86" s="124"/>
      <c r="F86" s="181" t="str">
        <f>IF(VLOOKUP($E$4,Šifrant_dejavnosti!$A:$S,17,0)=1,IF(AND(E84="DA",ISBLANK(E86)),"Missing value",""),"")</f>
        <v/>
      </c>
    </row>
    <row r="87" spans="3:6" ht="15" thickBot="1" x14ac:dyDescent="0.35">
      <c r="D87" s="158" t="s">
        <v>2304</v>
      </c>
      <c r="E87" s="192"/>
      <c r="F87" s="72"/>
    </row>
    <row r="88" spans="3:6" ht="15" thickBot="1" x14ac:dyDescent="0.35">
      <c r="C88" s="195" t="s">
        <v>2240</v>
      </c>
      <c r="D88" s="3" t="s">
        <v>2305</v>
      </c>
      <c r="E88" s="191"/>
      <c r="F88" s="72" t="str">
        <f>IF(VLOOKUP($E$4,Šifrant_dejavnosti!$A:$S,18,0)=1,IF(ISBLANK(E88),"Missing value",""),"")</f>
        <v/>
      </c>
    </row>
    <row r="89" spans="3:6" ht="15" thickBot="1" x14ac:dyDescent="0.35">
      <c r="C89" s="195" t="s">
        <v>2241</v>
      </c>
      <c r="D89" s="3" t="s">
        <v>2306</v>
      </c>
      <c r="E89" s="191"/>
      <c r="F89" s="181" t="str">
        <f>IF(VLOOKUP($E$4,Šifrant_dejavnosti!$A:$S,18,0)=1,IF(AND(E88="DA",ISBLANK(E89)),"Missing value",""),"")</f>
        <v/>
      </c>
    </row>
    <row r="90" spans="3:6" ht="15" thickBot="1" x14ac:dyDescent="0.35">
      <c r="D90" s="158" t="s">
        <v>2307</v>
      </c>
      <c r="E90" s="192"/>
      <c r="F90" s="72"/>
    </row>
    <row r="91" spans="3:6" ht="15" thickBot="1" x14ac:dyDescent="0.35">
      <c r="C91" s="195" t="s">
        <v>2242</v>
      </c>
      <c r="D91" s="3" t="s">
        <v>2308</v>
      </c>
      <c r="E91" s="185"/>
      <c r="F91" s="181" t="str">
        <f>IF(VLOOKUP($E$4,Šifrant_dejavnosti!$A:$S,19,0)=1,IF(ISBLANK(E91),"Missing value",""),"")</f>
        <v/>
      </c>
    </row>
    <row r="92" spans="3:6" ht="15" thickBot="1" x14ac:dyDescent="0.35">
      <c r="C92" s="195" t="s">
        <v>2243</v>
      </c>
      <c r="D92" s="3" t="s">
        <v>2309</v>
      </c>
      <c r="E92" s="194"/>
      <c r="F92" s="181" t="str">
        <f>IF(VLOOKUP($E$4,Šifrant_dejavnosti!$A:$S,19,0)=1,IF(AND(E91="DA",ISBLANK(E92)),"Missing value",""),"")</f>
        <v/>
      </c>
    </row>
    <row r="112" ht="13.5" customHeight="1" x14ac:dyDescent="0.3"/>
  </sheetData>
  <sheetProtection algorithmName="SHA-512" hashValue="eB8nJGY9wSmSkVPzOeW3QEPTQiXj6U6Bu3pj83Q92zets2cG/RsiFXHc+qHMis2zzBCqpZklqeh9uuYWHGLk6w==" saltValue="Whr+xZNC/0sAtiNi09DY/g==" spinCount="100000" sheet="1" objects="1" scenarios="1"/>
  <dataValidations disablePrompts="1" count="1">
    <dataValidation type="list" allowBlank="1" showInputMessage="1" showErrorMessage="1" sqref="E8 E19 E88:E89 E84 E79 E75 E72 E68 E64 E61 E58 E54 E51 E47 E41 E38 E35 E31 E27 E23 E16 E12 E91" xr:uid="{911D0BC1-46B8-482B-AF88-F105C68C5770}">
      <formula1>$Q$1:$Q$2</formula1>
    </dataValidation>
  </dataValidations>
  <pageMargins left="0.7" right="0.7" top="0.75" bottom="0.75" header="0.3" footer="0.3"/>
  <pageSetup paperSize="9" orientation="portrait" r:id="rId1"/>
  <headerFooter>
    <oddHeader>&amp;L&amp;"Calibri"&amp;10&amp;K317100Interno - Internal&amp;1#</oddHeader>
  </headerFooter>
  <extLst>
    <ext xmlns:x14="http://schemas.microsoft.com/office/spreadsheetml/2009/9/main" uri="{78C0D931-6437-407d-A8EE-F0AAD7539E65}">
      <x14:conditionalFormattings>
        <x14:conditionalFormatting xmlns:xm="http://schemas.microsoft.com/office/excel/2006/main">
          <x14:cfRule type="expression" priority="2" id="{95EA0B99-E473-4DC3-8F6E-BBD110C861C6}">
            <xm:f>IF(VLOOKUP($E$4,Šifrant_dejavnosti!$A:$S,6,0)=1,FALSE,TRUE)</xm:f>
            <x14:dxf>
              <fill>
                <patternFill>
                  <bgColor theme="0" tint="-0.14996795556505021"/>
                </patternFill>
              </fill>
            </x14:dxf>
          </x14:cfRule>
          <xm:sqref>E7:E21</xm:sqref>
        </x14:conditionalFormatting>
        <x14:conditionalFormatting xmlns:xm="http://schemas.microsoft.com/office/excel/2006/main">
          <x14:cfRule type="expression" priority="1" id="{8D7C92D0-3524-4CFD-8829-89AA1F7A6F00}">
            <xm:f>IF(VLOOKUP($E$4,Šifrant_dejavnosti!$A:$S,7,0)=1,FALSE,TRUE)</xm:f>
            <x14:dxf>
              <fill>
                <patternFill>
                  <bgColor theme="0" tint="-0.14996795556505021"/>
                </patternFill>
              </fill>
            </x14:dxf>
          </x14:cfRule>
          <xm:sqref>E22:E29</xm:sqref>
        </x14:conditionalFormatting>
        <x14:conditionalFormatting xmlns:xm="http://schemas.microsoft.com/office/excel/2006/main">
          <x14:cfRule type="expression" priority="3" id="{432B1654-2A56-404F-9680-A15D96F32529}">
            <xm:f>IF(VLOOKUP($E$4,Šifrant_dejavnosti!$A:$S,8,0)=1,FALSE,TRUE)</xm:f>
            <x14:dxf>
              <fill>
                <patternFill>
                  <bgColor theme="0" tint="-0.14996795556505021"/>
                </patternFill>
              </fill>
            </x14:dxf>
          </x14:cfRule>
          <xm:sqref>E30:E36</xm:sqref>
        </x14:conditionalFormatting>
        <x14:conditionalFormatting xmlns:xm="http://schemas.microsoft.com/office/excel/2006/main">
          <x14:cfRule type="expression" priority="4" id="{71C7113B-A861-4BE4-A2A8-807215F99F66}">
            <xm:f>IF(VLOOKUP($E$4,Šifrant_dejavnosti!$A:$S,9,0)=1,FALSE,TRUE)</xm:f>
            <x14:dxf>
              <fill>
                <patternFill>
                  <bgColor theme="0" tint="-0.14996795556505021"/>
                </patternFill>
              </fill>
            </x14:dxf>
          </x14:cfRule>
          <xm:sqref>E37:E43</xm:sqref>
        </x14:conditionalFormatting>
        <x14:conditionalFormatting xmlns:xm="http://schemas.microsoft.com/office/excel/2006/main">
          <x14:cfRule type="expression" priority="5" id="{2CB38B56-49C4-4FA6-BB68-8554267632BD}">
            <xm:f>IF(VLOOKUP($E$4,Šifrant_dejavnosti!$A:$S,10,0)=1,FALSE,TRUE)</xm:f>
            <x14:dxf>
              <fill>
                <patternFill>
                  <bgColor theme="0" tint="-0.14996795556505021"/>
                </patternFill>
              </fill>
            </x14:dxf>
          </x14:cfRule>
          <xm:sqref>E44:E45</xm:sqref>
        </x14:conditionalFormatting>
        <x14:conditionalFormatting xmlns:xm="http://schemas.microsoft.com/office/excel/2006/main">
          <x14:cfRule type="expression" priority="6" id="{585AD28E-92B0-46E2-BD92-FFE778333D63}">
            <xm:f>IF(VLOOKUP($E$4,Šifrant_dejavnosti!$A:$S,11,0)=1,FALSE,TRUE)</xm:f>
            <x14:dxf>
              <fill>
                <patternFill>
                  <bgColor theme="0" tint="-0.14996795556505021"/>
                </patternFill>
              </fill>
            </x14:dxf>
          </x14:cfRule>
          <xm:sqref>E46:E52</xm:sqref>
        </x14:conditionalFormatting>
        <x14:conditionalFormatting xmlns:xm="http://schemas.microsoft.com/office/excel/2006/main">
          <x14:cfRule type="expression" priority="7" id="{91E51F3D-123D-4027-ACC6-C606AC2B14B3}">
            <xm:f>IF(VLOOKUP($E$4,Šifrant_dejavnosti!$A:$S,12,0)=1,FALSE,TRUE)</xm:f>
            <x14:dxf>
              <fill>
                <patternFill>
                  <bgColor theme="0" tint="-0.14996795556505021"/>
                </patternFill>
              </fill>
            </x14:dxf>
          </x14:cfRule>
          <xm:sqref>E53:E59</xm:sqref>
        </x14:conditionalFormatting>
        <x14:conditionalFormatting xmlns:xm="http://schemas.microsoft.com/office/excel/2006/main">
          <x14:cfRule type="expression" priority="8" id="{1E230F98-E154-4209-923D-AB48BA9066C5}">
            <xm:f>IF(VLOOKUP($E$4,Šifrant_dejavnosti!$A:$S,13,0)=1,FALSE,TRUE)</xm:f>
            <x14:dxf>
              <fill>
                <patternFill>
                  <bgColor theme="0" tint="-0.14996795556505021"/>
                </patternFill>
              </fill>
            </x14:dxf>
          </x14:cfRule>
          <xm:sqref>E60:E66</xm:sqref>
        </x14:conditionalFormatting>
        <x14:conditionalFormatting xmlns:xm="http://schemas.microsoft.com/office/excel/2006/main">
          <x14:cfRule type="expression" priority="9" id="{83C7FA28-DE2D-4BCB-B6A7-A1214A73195A}">
            <xm:f>IF(VLOOKUP($E$4,Šifrant_dejavnosti!$A:$S,14,0)=1,FALSE,TRUE)</xm:f>
            <x14:dxf>
              <fill>
                <patternFill>
                  <bgColor theme="0" tint="-0.14996795556505021"/>
                </patternFill>
              </fill>
            </x14:dxf>
          </x14:cfRule>
          <xm:sqref>E67:E70</xm:sqref>
        </x14:conditionalFormatting>
        <x14:conditionalFormatting xmlns:xm="http://schemas.microsoft.com/office/excel/2006/main">
          <x14:cfRule type="expression" priority="10" id="{AD9B6373-04D9-4B8F-A408-45533810C6CB}">
            <xm:f>IF(VLOOKUP($E$4,Šifrant_dejavnosti!$A:$S,15,0)=1,FALSE,TRUE)</xm:f>
            <x14:dxf>
              <fill>
                <patternFill>
                  <bgColor theme="0" tint="-0.14996795556505021"/>
                </patternFill>
              </fill>
            </x14:dxf>
          </x14:cfRule>
          <xm:sqref>E71:E77</xm:sqref>
        </x14:conditionalFormatting>
        <x14:conditionalFormatting xmlns:xm="http://schemas.microsoft.com/office/excel/2006/main">
          <x14:cfRule type="expression" priority="11" id="{D7C758DA-8677-45A7-A105-8F74E813D520}">
            <xm:f>IF(VLOOKUP($E$4,Šifrant_dejavnosti!$A:$S,16,0)=1,FALSE,TRUE)</xm:f>
            <x14:dxf>
              <fill>
                <patternFill>
                  <bgColor theme="0" tint="-0.14996795556505021"/>
                </patternFill>
              </fill>
            </x14:dxf>
          </x14:cfRule>
          <xm:sqref>E78:E82</xm:sqref>
        </x14:conditionalFormatting>
        <x14:conditionalFormatting xmlns:xm="http://schemas.microsoft.com/office/excel/2006/main">
          <x14:cfRule type="expression" priority="12" id="{345D9829-A6FB-4548-9FC9-8E00D3A47454}">
            <xm:f>IF(VLOOKUP($E$4,Šifrant_dejavnosti!$A:$S,17,0)=1,FALSE,TRUE)</xm:f>
            <x14:dxf>
              <fill>
                <patternFill>
                  <bgColor theme="0" tint="-0.14996795556505021"/>
                </patternFill>
              </fill>
            </x14:dxf>
          </x14:cfRule>
          <xm:sqref>E83:E86</xm:sqref>
        </x14:conditionalFormatting>
        <x14:conditionalFormatting xmlns:xm="http://schemas.microsoft.com/office/excel/2006/main">
          <x14:cfRule type="expression" priority="13" id="{F7A8AACD-5744-4C2D-9D27-EB5F898DF09C}">
            <xm:f>IF(VLOOKUP($E$4,Šifrant_dejavnosti!$A:$S,18,0)=1,FALSE,TRUE)</xm:f>
            <x14:dxf>
              <fill>
                <patternFill>
                  <bgColor theme="0" tint="-0.14996795556505021"/>
                </patternFill>
              </fill>
            </x14:dxf>
          </x14:cfRule>
          <xm:sqref>E87:E89</xm:sqref>
        </x14:conditionalFormatting>
        <x14:conditionalFormatting xmlns:xm="http://schemas.microsoft.com/office/excel/2006/main">
          <x14:cfRule type="expression" priority="14" id="{B4DF5CB9-9340-4AA3-BE97-DBC6012FA27F}">
            <xm:f>IF(VLOOKUP($E$4,Šifrant_dejavnosti!$A:$S,19,0)=1,FALSE,TRUE)</xm:f>
            <x14:dxf>
              <fill>
                <patternFill>
                  <bgColor theme="0" tint="-0.14996795556505021"/>
                </patternFill>
              </fill>
            </x14:dxf>
          </x14:cfRule>
          <xm:sqref>E90:E92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89AC4-3AA0-4271-8CC7-4A4662EF0476}">
  <sheetPr codeName="Sheet11"/>
  <dimension ref="A1:CE65"/>
  <sheetViews>
    <sheetView topLeftCell="A2" workbookViewId="0">
      <selection activeCell="C34" sqref="C34"/>
    </sheetView>
  </sheetViews>
  <sheetFormatPr defaultRowHeight="14.4" x14ac:dyDescent="0.3"/>
  <cols>
    <col min="2" max="2" width="46.44140625" bestFit="1" customWidth="1"/>
    <col min="3" max="3" width="26" customWidth="1"/>
    <col min="4" max="4" width="12.33203125" customWidth="1"/>
    <col min="5" max="6" width="14.6640625" customWidth="1"/>
    <col min="7" max="7" width="13.33203125" customWidth="1"/>
    <col min="8" max="8" width="20.44140625" customWidth="1"/>
    <col min="9" max="9" width="17.109375" customWidth="1"/>
    <col min="10" max="11" width="16.5546875" customWidth="1"/>
    <col min="13" max="13" width="11.5546875" bestFit="1" customWidth="1"/>
    <col min="14" max="14" width="9" bestFit="1" customWidth="1"/>
  </cols>
  <sheetData>
    <row r="1" spans="1:83" ht="15" thickBot="1" x14ac:dyDescent="0.35">
      <c r="A1" s="167" t="s">
        <v>2181</v>
      </c>
    </row>
    <row r="2" spans="1:83" ht="57" customHeight="1" thickBot="1" x14ac:dyDescent="0.35">
      <c r="A2" s="159" t="s">
        <v>2158</v>
      </c>
      <c r="B2" t="s">
        <v>2161</v>
      </c>
      <c r="C2" s="8" t="s">
        <v>2163</v>
      </c>
      <c r="D2" s="3" t="s">
        <v>2165</v>
      </c>
      <c r="E2" s="3" t="s">
        <v>2166</v>
      </c>
      <c r="F2" s="3" t="s">
        <v>2167</v>
      </c>
      <c r="G2" s="3" t="s">
        <v>2169</v>
      </c>
      <c r="H2" s="3" t="s">
        <v>2172</v>
      </c>
      <c r="I2" s="3" t="s">
        <v>2174</v>
      </c>
      <c r="J2" s="3" t="s">
        <v>2175</v>
      </c>
      <c r="K2" s="3" t="s">
        <v>2176</v>
      </c>
      <c r="L2" s="3" t="s">
        <v>2179</v>
      </c>
      <c r="M2" s="3" t="s">
        <v>2182</v>
      </c>
      <c r="N2" s="3" t="s">
        <v>2180</v>
      </c>
      <c r="T2" s="169"/>
      <c r="U2" s="169"/>
    </row>
    <row r="3" spans="1:83" ht="15" customHeight="1" x14ac:dyDescent="0.3">
      <c r="A3" s="174" t="s">
        <v>410</v>
      </c>
      <c r="B3" s="170" t="s">
        <v>474</v>
      </c>
      <c r="C3" s="170" t="s">
        <v>1053</v>
      </c>
      <c r="D3" s="170" t="s">
        <v>603</v>
      </c>
      <c r="E3" s="175" t="s">
        <v>1396</v>
      </c>
      <c r="F3" s="170" t="s">
        <v>797</v>
      </c>
      <c r="G3" s="170" t="s">
        <v>949</v>
      </c>
      <c r="H3" s="170" t="s">
        <v>615</v>
      </c>
      <c r="I3" s="172" t="s">
        <v>797</v>
      </c>
      <c r="J3" s="170" t="s">
        <v>1228</v>
      </c>
      <c r="K3" s="170" t="s">
        <v>1228</v>
      </c>
      <c r="L3" s="170" t="s">
        <v>1228</v>
      </c>
      <c r="M3" s="170" t="s">
        <v>332</v>
      </c>
      <c r="N3" s="173" t="s">
        <v>410</v>
      </c>
      <c r="P3" s="169"/>
      <c r="Q3" s="169"/>
      <c r="R3" s="169"/>
      <c r="S3" s="169"/>
      <c r="T3" s="169"/>
      <c r="U3" s="169"/>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c r="CD3" s="171"/>
    </row>
    <row r="4" spans="1:83" x14ac:dyDescent="0.3">
      <c r="A4" s="171" t="s">
        <v>412</v>
      </c>
      <c r="B4" s="171" t="s">
        <v>476</v>
      </c>
      <c r="C4" s="171" t="s">
        <v>2184</v>
      </c>
      <c r="D4" s="171" t="s">
        <v>605</v>
      </c>
      <c r="E4" s="171" t="s">
        <v>1398</v>
      </c>
      <c r="F4" s="171" t="s">
        <v>799</v>
      </c>
      <c r="G4" s="171" t="s">
        <v>951</v>
      </c>
      <c r="H4" s="171" t="s">
        <v>617</v>
      </c>
      <c r="I4" s="171" t="s">
        <v>2343</v>
      </c>
      <c r="J4" s="171" t="s">
        <v>1230</v>
      </c>
      <c r="K4" s="171" t="s">
        <v>1230</v>
      </c>
      <c r="L4" s="171" t="s">
        <v>1230</v>
      </c>
      <c r="M4" s="171" t="s">
        <v>342</v>
      </c>
      <c r="N4" s="171" t="s">
        <v>412</v>
      </c>
      <c r="P4" s="169"/>
      <c r="Q4" s="169"/>
      <c r="R4" s="169"/>
      <c r="S4" s="169"/>
      <c r="T4" s="169"/>
      <c r="U4" s="169"/>
      <c r="V4" s="169"/>
      <c r="W4" s="169"/>
      <c r="X4" s="169"/>
      <c r="Y4" s="169"/>
      <c r="Z4" s="169"/>
      <c r="AA4" s="169"/>
      <c r="AB4" s="169"/>
      <c r="AC4" s="169"/>
      <c r="AD4" s="169"/>
    </row>
    <row r="5" spans="1:83" x14ac:dyDescent="0.3">
      <c r="A5" s="171" t="s">
        <v>414</v>
      </c>
      <c r="B5" s="171" t="s">
        <v>478</v>
      </c>
      <c r="C5" s="171" t="s">
        <v>1057</v>
      </c>
      <c r="D5" s="171" t="s">
        <v>607</v>
      </c>
      <c r="E5" s="171" t="s">
        <v>1400</v>
      </c>
      <c r="F5" s="171" t="s">
        <v>801</v>
      </c>
      <c r="G5" s="171" t="s">
        <v>953</v>
      </c>
      <c r="H5" s="171" t="s">
        <v>453</v>
      </c>
      <c r="I5" s="171" t="s">
        <v>801</v>
      </c>
      <c r="J5" s="171" t="s">
        <v>1232</v>
      </c>
      <c r="K5" s="171" t="s">
        <v>1232</v>
      </c>
      <c r="L5" s="171" t="s">
        <v>1232</v>
      </c>
      <c r="M5" s="171" t="s">
        <v>334</v>
      </c>
      <c r="N5" s="171" t="s">
        <v>416</v>
      </c>
      <c r="T5" s="169"/>
      <c r="U5" s="169"/>
    </row>
    <row r="6" spans="1:83" x14ac:dyDescent="0.3">
      <c r="A6" s="171" t="s">
        <v>416</v>
      </c>
      <c r="B6" s="171" t="s">
        <v>480</v>
      </c>
      <c r="C6" s="171" t="s">
        <v>1059</v>
      </c>
      <c r="D6" s="171" t="s">
        <v>609</v>
      </c>
      <c r="E6" s="171" t="s">
        <v>1402</v>
      </c>
      <c r="F6" s="171" t="s">
        <v>803</v>
      </c>
      <c r="G6" s="171" t="s">
        <v>955</v>
      </c>
      <c r="H6" s="171" t="s">
        <v>619</v>
      </c>
      <c r="I6" s="171" t="s">
        <v>803</v>
      </c>
      <c r="J6" s="171" t="s">
        <v>1234</v>
      </c>
      <c r="K6" s="171" t="s">
        <v>1234</v>
      </c>
      <c r="L6" s="171" t="s">
        <v>1234</v>
      </c>
      <c r="M6" s="171" t="s">
        <v>336</v>
      </c>
      <c r="N6" s="171" t="s">
        <v>418</v>
      </c>
      <c r="T6" s="169"/>
      <c r="U6" s="169"/>
      <c r="V6" s="169"/>
      <c r="W6" s="169"/>
      <c r="X6" s="169"/>
    </row>
    <row r="7" spans="1:83" x14ac:dyDescent="0.3">
      <c r="A7" s="171" t="s">
        <v>436</v>
      </c>
      <c r="B7" s="171" t="s">
        <v>482</v>
      </c>
      <c r="C7" s="171" t="s">
        <v>1061</v>
      </c>
      <c r="D7" s="171" t="s">
        <v>611</v>
      </c>
      <c r="F7" s="171" t="s">
        <v>805</v>
      </c>
      <c r="H7" s="171" t="s">
        <v>621</v>
      </c>
      <c r="I7" s="171" t="s">
        <v>805</v>
      </c>
      <c r="J7" s="171" t="s">
        <v>1235</v>
      </c>
      <c r="K7" s="171" t="s">
        <v>1235</v>
      </c>
      <c r="L7" s="171" t="s">
        <v>1235</v>
      </c>
      <c r="M7" s="171" t="s">
        <v>338</v>
      </c>
      <c r="N7" s="171" t="s">
        <v>420</v>
      </c>
      <c r="T7" s="169"/>
      <c r="U7" s="169"/>
    </row>
    <row r="8" spans="1:83" x14ac:dyDescent="0.3">
      <c r="A8" s="171" t="s">
        <v>470</v>
      </c>
      <c r="B8" s="171" t="s">
        <v>484</v>
      </c>
      <c r="C8" s="171" t="s">
        <v>1063</v>
      </c>
      <c r="D8" s="171" t="s">
        <v>613</v>
      </c>
      <c r="F8" s="171" t="s">
        <v>807</v>
      </c>
      <c r="H8" s="171" t="s">
        <v>456</v>
      </c>
      <c r="I8" s="171" t="s">
        <v>807</v>
      </c>
      <c r="J8" s="171" t="s">
        <v>1237</v>
      </c>
      <c r="K8" s="171" t="s">
        <v>1237</v>
      </c>
      <c r="L8" s="171" t="s">
        <v>1237</v>
      </c>
      <c r="M8" s="171" t="s">
        <v>340</v>
      </c>
      <c r="N8" s="171" t="s">
        <v>422</v>
      </c>
      <c r="T8" s="169"/>
      <c r="U8" s="169"/>
    </row>
    <row r="9" spans="1:83" x14ac:dyDescent="0.3">
      <c r="A9" s="171" t="s">
        <v>472</v>
      </c>
      <c r="B9" s="171" t="s">
        <v>486</v>
      </c>
      <c r="C9" s="171" t="s">
        <v>622</v>
      </c>
      <c r="D9" s="171" t="s">
        <v>1132</v>
      </c>
      <c r="F9" s="171" t="s">
        <v>809</v>
      </c>
      <c r="H9" s="171" t="s">
        <v>458</v>
      </c>
      <c r="I9" s="171" t="s">
        <v>809</v>
      </c>
      <c r="J9" s="171" t="s">
        <v>1240</v>
      </c>
      <c r="K9" s="171" t="s">
        <v>1240</v>
      </c>
      <c r="L9" s="171" t="s">
        <v>1240</v>
      </c>
      <c r="M9" s="171" t="s">
        <v>344</v>
      </c>
      <c r="N9" s="171" t="s">
        <v>424</v>
      </c>
      <c r="T9" s="169"/>
      <c r="U9" s="169"/>
    </row>
    <row r="10" spans="1:83" x14ac:dyDescent="0.3">
      <c r="A10" s="171" t="s">
        <v>1016</v>
      </c>
      <c r="B10" s="171" t="s">
        <v>488</v>
      </c>
      <c r="C10" s="171" t="s">
        <v>625</v>
      </c>
      <c r="D10" s="171" t="s">
        <v>1053</v>
      </c>
      <c r="F10" s="171" t="s">
        <v>811</v>
      </c>
      <c r="H10" s="171" t="s">
        <v>460</v>
      </c>
      <c r="I10" s="171" t="s">
        <v>811</v>
      </c>
      <c r="J10" s="171" t="s">
        <v>1242</v>
      </c>
      <c r="K10" s="171" t="s">
        <v>1242</v>
      </c>
      <c r="L10" s="171" t="s">
        <v>1242</v>
      </c>
      <c r="M10" s="171" t="s">
        <v>346</v>
      </c>
      <c r="N10" s="171" t="s">
        <v>426</v>
      </c>
      <c r="T10" s="169"/>
      <c r="U10" s="169"/>
    </row>
    <row r="11" spans="1:83" x14ac:dyDescent="0.3">
      <c r="A11" s="171" t="s">
        <v>1017</v>
      </c>
      <c r="B11" s="171" t="s">
        <v>490</v>
      </c>
      <c r="C11" s="171" t="s">
        <v>627</v>
      </c>
      <c r="D11" s="171" t="s">
        <v>1055</v>
      </c>
      <c r="F11" s="171" t="s">
        <v>813</v>
      </c>
      <c r="H11" s="171" t="s">
        <v>462</v>
      </c>
      <c r="I11" s="171" t="s">
        <v>813</v>
      </c>
      <c r="J11" s="171" t="s">
        <v>1244</v>
      </c>
      <c r="K11" s="171" t="s">
        <v>1244</v>
      </c>
      <c r="L11" s="171" t="s">
        <v>1244</v>
      </c>
      <c r="M11" s="171" t="s">
        <v>348</v>
      </c>
      <c r="N11" s="171" t="s">
        <v>434</v>
      </c>
      <c r="T11" s="169"/>
      <c r="U11" s="169"/>
    </row>
    <row r="12" spans="1:83" x14ac:dyDescent="0.3">
      <c r="A12" s="171" t="s">
        <v>1018</v>
      </c>
      <c r="B12" s="171" t="s">
        <v>492</v>
      </c>
      <c r="C12" s="171" t="s">
        <v>629</v>
      </c>
      <c r="D12" s="171" t="s">
        <v>1057</v>
      </c>
      <c r="F12" s="171" t="s">
        <v>815</v>
      </c>
      <c r="H12" s="171" t="s">
        <v>464</v>
      </c>
      <c r="I12" s="171" t="s">
        <v>815</v>
      </c>
      <c r="J12" s="171" t="s">
        <v>1246</v>
      </c>
      <c r="K12" s="171" t="s">
        <v>1246</v>
      </c>
      <c r="L12" s="171" t="s">
        <v>1246</v>
      </c>
      <c r="M12" s="171" t="s">
        <v>350</v>
      </c>
      <c r="N12" s="171" t="s">
        <v>428</v>
      </c>
      <c r="T12" s="169"/>
      <c r="U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169"/>
    </row>
    <row r="13" spans="1:83" x14ac:dyDescent="0.3">
      <c r="A13" s="171" t="s">
        <v>1021</v>
      </c>
      <c r="B13" s="171" t="s">
        <v>494</v>
      </c>
      <c r="C13" s="171" t="s">
        <v>631</v>
      </c>
      <c r="D13" s="171" t="s">
        <v>1059</v>
      </c>
      <c r="F13" s="171" t="s">
        <v>817</v>
      </c>
      <c r="H13" s="171" t="s">
        <v>466</v>
      </c>
      <c r="I13" s="171" t="s">
        <v>817</v>
      </c>
      <c r="J13" s="171" t="s">
        <v>1248</v>
      </c>
      <c r="K13" s="171" t="s">
        <v>1248</v>
      </c>
      <c r="L13" s="171" t="s">
        <v>1248</v>
      </c>
      <c r="M13" s="171" t="s">
        <v>352</v>
      </c>
      <c r="N13" s="171" t="s">
        <v>430</v>
      </c>
      <c r="T13" s="169"/>
      <c r="U13" s="169"/>
    </row>
    <row r="14" spans="1:83" x14ac:dyDescent="0.3">
      <c r="A14" s="171" t="s">
        <v>1023</v>
      </c>
      <c r="B14" s="171" t="s">
        <v>496</v>
      </c>
      <c r="C14" s="171" t="s">
        <v>633</v>
      </c>
      <c r="D14" s="171" t="s">
        <v>1061</v>
      </c>
      <c r="F14" s="171" t="s">
        <v>819</v>
      </c>
      <c r="H14" s="171" t="s">
        <v>468</v>
      </c>
      <c r="I14" s="171" t="s">
        <v>819</v>
      </c>
      <c r="J14" s="171" t="s">
        <v>1250</v>
      </c>
      <c r="K14" s="171" t="s">
        <v>1250</v>
      </c>
      <c r="L14" s="171" t="s">
        <v>1250</v>
      </c>
      <c r="M14" s="171" t="s">
        <v>354</v>
      </c>
      <c r="N14" s="171" t="s">
        <v>432</v>
      </c>
      <c r="T14" s="169"/>
      <c r="U14" s="169"/>
    </row>
    <row r="15" spans="1:83" x14ac:dyDescent="0.3">
      <c r="A15" s="171" t="s">
        <v>1025</v>
      </c>
      <c r="B15" s="171" t="s">
        <v>498</v>
      </c>
      <c r="C15" s="171" t="s">
        <v>635</v>
      </c>
      <c r="D15" s="171" t="s">
        <v>1063</v>
      </c>
      <c r="F15" s="171" t="s">
        <v>821</v>
      </c>
      <c r="H15" s="171" t="s">
        <v>1308</v>
      </c>
      <c r="I15" s="171" t="s">
        <v>821</v>
      </c>
      <c r="J15" s="171" t="s">
        <v>1252</v>
      </c>
      <c r="K15" s="171" t="s">
        <v>1252</v>
      </c>
      <c r="L15" s="171" t="s">
        <v>1252</v>
      </c>
      <c r="M15" s="171" t="s">
        <v>356</v>
      </c>
      <c r="N15" s="171" t="s">
        <v>438</v>
      </c>
    </row>
    <row r="16" spans="1:83" x14ac:dyDescent="0.3">
      <c r="A16" s="171" t="s">
        <v>1027</v>
      </c>
      <c r="B16" s="171" t="s">
        <v>500</v>
      </c>
      <c r="C16" s="171" t="s">
        <v>637</v>
      </c>
      <c r="D16" s="171" t="s">
        <v>622</v>
      </c>
      <c r="F16" s="171" t="s">
        <v>823</v>
      </c>
      <c r="H16" s="171" t="s">
        <v>1310</v>
      </c>
      <c r="I16" s="171" t="s">
        <v>823</v>
      </c>
      <c r="J16" s="171" t="s">
        <v>1254</v>
      </c>
      <c r="K16" s="171" t="s">
        <v>1254</v>
      </c>
      <c r="L16" s="171" t="s">
        <v>1254</v>
      </c>
      <c r="M16" s="171" t="s">
        <v>358</v>
      </c>
    </row>
    <row r="17" spans="1:45" x14ac:dyDescent="0.3">
      <c r="A17" s="171" t="s">
        <v>1029</v>
      </c>
      <c r="B17" s="171" t="s">
        <v>502</v>
      </c>
      <c r="C17" s="171" t="s">
        <v>639</v>
      </c>
      <c r="D17" s="171" t="s">
        <v>625</v>
      </c>
      <c r="F17" s="171" t="s">
        <v>825</v>
      </c>
      <c r="H17" s="171" t="s">
        <v>1312</v>
      </c>
      <c r="I17" s="171" t="s">
        <v>825</v>
      </c>
      <c r="J17" s="171" t="s">
        <v>1256</v>
      </c>
      <c r="K17" s="171" t="s">
        <v>1256</v>
      </c>
      <c r="L17" s="171" t="s">
        <v>1256</v>
      </c>
      <c r="M17" s="171" t="s">
        <v>360</v>
      </c>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row>
    <row r="18" spans="1:45" x14ac:dyDescent="0.3">
      <c r="A18" s="171" t="s">
        <v>1031</v>
      </c>
      <c r="B18" s="171" t="s">
        <v>504</v>
      </c>
      <c r="C18" s="171" t="s">
        <v>643</v>
      </c>
      <c r="D18" s="171" t="s">
        <v>627</v>
      </c>
      <c r="F18" s="171" t="s">
        <v>827</v>
      </c>
      <c r="H18" s="171" t="s">
        <v>1314</v>
      </c>
      <c r="I18" s="171" t="s">
        <v>827</v>
      </c>
      <c r="J18" s="171" t="s">
        <v>1258</v>
      </c>
      <c r="K18" s="171" t="s">
        <v>1258</v>
      </c>
      <c r="L18" s="171" t="s">
        <v>1258</v>
      </c>
      <c r="M18" s="171" t="s">
        <v>362</v>
      </c>
    </row>
    <row r="19" spans="1:45" x14ac:dyDescent="0.3">
      <c r="A19" s="171" t="s">
        <v>1033</v>
      </c>
      <c r="B19" s="171" t="s">
        <v>671</v>
      </c>
      <c r="C19" s="171" t="s">
        <v>645</v>
      </c>
      <c r="D19" s="171" t="s">
        <v>629</v>
      </c>
      <c r="F19" s="171" t="s">
        <v>829</v>
      </c>
      <c r="H19" s="171" t="s">
        <v>2342</v>
      </c>
      <c r="I19" s="171" t="s">
        <v>829</v>
      </c>
      <c r="J19" s="171" t="s">
        <v>1260</v>
      </c>
      <c r="K19" s="171" t="s">
        <v>1260</v>
      </c>
      <c r="L19" s="171" t="s">
        <v>1260</v>
      </c>
      <c r="M19" s="171" t="s">
        <v>364</v>
      </c>
    </row>
    <row r="20" spans="1:45" x14ac:dyDescent="0.3">
      <c r="A20" s="171" t="s">
        <v>671</v>
      </c>
      <c r="B20" s="171" t="s">
        <v>1136</v>
      </c>
      <c r="C20" s="171" t="s">
        <v>641</v>
      </c>
      <c r="D20" s="171" t="s">
        <v>631</v>
      </c>
      <c r="F20" s="171" t="s">
        <v>831</v>
      </c>
      <c r="I20" s="171" t="s">
        <v>831</v>
      </c>
      <c r="J20" s="171" t="s">
        <v>1262</v>
      </c>
      <c r="K20" s="171" t="s">
        <v>1262</v>
      </c>
      <c r="L20" s="171" t="s">
        <v>1262</v>
      </c>
      <c r="M20" s="171" t="s">
        <v>366</v>
      </c>
    </row>
    <row r="21" spans="1:45" x14ac:dyDescent="0.3">
      <c r="A21" s="171" t="s">
        <v>1128</v>
      </c>
      <c r="B21" s="171" t="s">
        <v>1198</v>
      </c>
      <c r="C21" s="171" t="s">
        <v>643</v>
      </c>
      <c r="D21" s="171" t="s">
        <v>633</v>
      </c>
      <c r="F21" s="171" t="s">
        <v>833</v>
      </c>
      <c r="I21" s="171" t="s">
        <v>833</v>
      </c>
      <c r="J21" s="171" t="s">
        <v>1264</v>
      </c>
      <c r="K21" s="171" t="s">
        <v>1264</v>
      </c>
      <c r="L21" s="171" t="s">
        <v>1264</v>
      </c>
      <c r="M21" s="171" t="s">
        <v>368</v>
      </c>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row>
    <row r="22" spans="1:45" x14ac:dyDescent="0.3">
      <c r="A22" s="171" t="s">
        <v>1161</v>
      </c>
      <c r="B22" s="171" t="s">
        <v>506</v>
      </c>
      <c r="C22" s="171" t="s">
        <v>645</v>
      </c>
      <c r="D22" s="171" t="s">
        <v>635</v>
      </c>
      <c r="F22" s="171" t="s">
        <v>835</v>
      </c>
      <c r="I22" s="171" t="s">
        <v>835</v>
      </c>
      <c r="J22" s="171" t="s">
        <v>1266</v>
      </c>
      <c r="K22" s="171" t="s">
        <v>1266</v>
      </c>
      <c r="L22" s="171" t="s">
        <v>1266</v>
      </c>
      <c r="M22" s="171" t="s">
        <v>370</v>
      </c>
    </row>
    <row r="23" spans="1:45" x14ac:dyDescent="0.3">
      <c r="A23" s="171" t="s">
        <v>1163</v>
      </c>
      <c r="B23" s="171" t="s">
        <v>735</v>
      </c>
      <c r="C23" s="171" t="s">
        <v>646</v>
      </c>
      <c r="D23" s="171" t="s">
        <v>637</v>
      </c>
      <c r="F23" s="171" t="s">
        <v>837</v>
      </c>
      <c r="I23" s="171" t="s">
        <v>837</v>
      </c>
      <c r="J23" s="171" t="s">
        <v>1268</v>
      </c>
      <c r="K23" s="171" t="s">
        <v>1268</v>
      </c>
      <c r="L23" s="171" t="s">
        <v>1268</v>
      </c>
      <c r="M23" s="171" t="s">
        <v>372</v>
      </c>
    </row>
    <row r="24" spans="1:45" x14ac:dyDescent="0.3">
      <c r="A24" s="171" t="s">
        <v>1037</v>
      </c>
      <c r="B24" s="171" t="s">
        <v>723</v>
      </c>
      <c r="C24" s="171" t="s">
        <v>648</v>
      </c>
      <c r="D24" s="171" t="s">
        <v>639</v>
      </c>
      <c r="F24" s="171" t="s">
        <v>839</v>
      </c>
      <c r="I24" s="171" t="s">
        <v>839</v>
      </c>
      <c r="J24" s="171" t="s">
        <v>1270</v>
      </c>
      <c r="K24" s="171" t="s">
        <v>1270</v>
      </c>
      <c r="L24" s="171" t="s">
        <v>1270</v>
      </c>
      <c r="M24" s="171" t="s">
        <v>374</v>
      </c>
    </row>
    <row r="25" spans="1:45" x14ac:dyDescent="0.3">
      <c r="A25" s="171" t="s">
        <v>1039</v>
      </c>
      <c r="B25" s="171" t="s">
        <v>737</v>
      </c>
      <c r="C25" s="171" t="s">
        <v>651</v>
      </c>
      <c r="D25" s="171" t="s">
        <v>643</v>
      </c>
      <c r="F25" s="171" t="s">
        <v>841</v>
      </c>
      <c r="I25" s="171" t="s">
        <v>841</v>
      </c>
      <c r="J25" s="171" t="s">
        <v>1272</v>
      </c>
      <c r="K25" s="171" t="s">
        <v>1272</v>
      </c>
      <c r="L25" s="171" t="s">
        <v>1272</v>
      </c>
      <c r="M25" s="171" t="s">
        <v>376</v>
      </c>
    </row>
    <row r="26" spans="1:45" x14ac:dyDescent="0.3">
      <c r="A26" s="171" t="s">
        <v>1041</v>
      </c>
      <c r="B26" s="171" t="s">
        <v>739</v>
      </c>
      <c r="C26" s="171" t="s">
        <v>653</v>
      </c>
      <c r="D26" s="171" t="s">
        <v>645</v>
      </c>
      <c r="F26" s="171" t="s">
        <v>842</v>
      </c>
      <c r="I26" s="171" t="s">
        <v>842</v>
      </c>
      <c r="J26" s="171" t="s">
        <v>1274</v>
      </c>
      <c r="K26" s="171" t="s">
        <v>1274</v>
      </c>
      <c r="L26" s="171" t="s">
        <v>1274</v>
      </c>
      <c r="M26" s="171" t="s">
        <v>378</v>
      </c>
    </row>
    <row r="27" spans="1:45" x14ac:dyDescent="0.3">
      <c r="A27" s="171" t="s">
        <v>1043</v>
      </c>
      <c r="B27" s="171" t="s">
        <v>741</v>
      </c>
      <c r="C27" s="171" t="s">
        <v>655</v>
      </c>
      <c r="D27" s="171" t="s">
        <v>641</v>
      </c>
      <c r="F27" s="171" t="s">
        <v>844</v>
      </c>
      <c r="I27" s="171" t="s">
        <v>844</v>
      </c>
      <c r="M27" s="171" t="s">
        <v>380</v>
      </c>
    </row>
    <row r="28" spans="1:45" x14ac:dyDescent="0.3">
      <c r="A28" s="171" t="s">
        <v>1045</v>
      </c>
      <c r="B28" s="171" t="s">
        <v>743</v>
      </c>
      <c r="C28" s="171" t="s">
        <v>775</v>
      </c>
      <c r="D28" s="171" t="s">
        <v>643</v>
      </c>
      <c r="F28" s="171" t="s">
        <v>847</v>
      </c>
      <c r="I28" s="171" t="s">
        <v>847</v>
      </c>
      <c r="M28" s="171" t="s">
        <v>382</v>
      </c>
    </row>
    <row r="29" spans="1:45" x14ac:dyDescent="0.3">
      <c r="A29" s="171" t="s">
        <v>1047</v>
      </c>
      <c r="B29" s="171" t="s">
        <v>745</v>
      </c>
      <c r="C29" s="171" t="s">
        <v>777</v>
      </c>
      <c r="D29" s="171" t="s">
        <v>645</v>
      </c>
      <c r="F29" s="171" t="s">
        <v>849</v>
      </c>
      <c r="I29" s="171" t="s">
        <v>849</v>
      </c>
      <c r="M29" s="171" t="s">
        <v>2183</v>
      </c>
    </row>
    <row r="30" spans="1:45" x14ac:dyDescent="0.3">
      <c r="A30" s="171" t="s">
        <v>1049</v>
      </c>
      <c r="B30" s="171" t="s">
        <v>747</v>
      </c>
      <c r="C30" s="171" t="s">
        <v>787</v>
      </c>
      <c r="D30" s="171" t="s">
        <v>646</v>
      </c>
      <c r="F30" s="171" t="s">
        <v>851</v>
      </c>
      <c r="I30" s="171" t="s">
        <v>851</v>
      </c>
      <c r="M30" s="171" t="s">
        <v>384</v>
      </c>
    </row>
    <row r="31" spans="1:45" x14ac:dyDescent="0.3">
      <c r="A31" s="171" t="s">
        <v>1051</v>
      </c>
      <c r="B31" s="171" t="s">
        <v>945</v>
      </c>
      <c r="C31" s="171" t="s">
        <v>789</v>
      </c>
      <c r="D31" s="171" t="s">
        <v>648</v>
      </c>
      <c r="F31" s="171" t="s">
        <v>854</v>
      </c>
      <c r="I31" s="171" t="s">
        <v>854</v>
      </c>
      <c r="M31" s="171" t="s">
        <v>386</v>
      </c>
    </row>
    <row r="32" spans="1:45" x14ac:dyDescent="0.3">
      <c r="D32" s="171" t="s">
        <v>651</v>
      </c>
      <c r="F32" s="171" t="s">
        <v>857</v>
      </c>
      <c r="I32" s="171" t="s">
        <v>857</v>
      </c>
      <c r="M32" s="171" t="s">
        <v>390</v>
      </c>
    </row>
    <row r="33" spans="4:13" x14ac:dyDescent="0.3">
      <c r="D33" s="171" t="s">
        <v>653</v>
      </c>
      <c r="F33" s="171" t="s">
        <v>859</v>
      </c>
      <c r="I33" s="171" t="s">
        <v>859</v>
      </c>
      <c r="M33" s="171" t="s">
        <v>392</v>
      </c>
    </row>
    <row r="34" spans="4:13" x14ac:dyDescent="0.3">
      <c r="D34" s="171" t="s">
        <v>655</v>
      </c>
      <c r="F34" s="171" t="s">
        <v>863</v>
      </c>
      <c r="I34" s="171" t="s">
        <v>863</v>
      </c>
      <c r="M34" s="171" t="s">
        <v>394</v>
      </c>
    </row>
    <row r="35" spans="4:13" x14ac:dyDescent="0.3">
      <c r="F35" s="171" t="s">
        <v>865</v>
      </c>
      <c r="I35" s="171" t="s">
        <v>865</v>
      </c>
      <c r="M35" s="171" t="s">
        <v>396</v>
      </c>
    </row>
    <row r="36" spans="4:13" x14ac:dyDescent="0.3">
      <c r="F36" s="171" t="s">
        <v>907</v>
      </c>
      <c r="I36" s="171" t="s">
        <v>907</v>
      </c>
      <c r="M36" s="171" t="s">
        <v>398</v>
      </c>
    </row>
    <row r="37" spans="4:13" x14ac:dyDescent="0.3">
      <c r="F37" s="171" t="s">
        <v>909</v>
      </c>
      <c r="I37" s="171" t="s">
        <v>909</v>
      </c>
      <c r="M37" s="171" t="s">
        <v>400</v>
      </c>
    </row>
    <row r="38" spans="4:13" x14ac:dyDescent="0.3">
      <c r="F38" s="171" t="s">
        <v>911</v>
      </c>
      <c r="I38" s="171" t="s">
        <v>911</v>
      </c>
      <c r="M38" s="171" t="s">
        <v>402</v>
      </c>
    </row>
    <row r="39" spans="4:13" x14ac:dyDescent="0.3">
      <c r="F39" s="171" t="s">
        <v>913</v>
      </c>
      <c r="I39" s="171" t="s">
        <v>913</v>
      </c>
      <c r="M39" s="171" t="s">
        <v>404</v>
      </c>
    </row>
    <row r="40" spans="4:13" x14ac:dyDescent="0.3">
      <c r="F40" s="171" t="s">
        <v>915</v>
      </c>
      <c r="I40" s="171" t="s">
        <v>915</v>
      </c>
      <c r="M40" s="171" t="s">
        <v>406</v>
      </c>
    </row>
    <row r="41" spans="4:13" x14ac:dyDescent="0.3">
      <c r="F41" s="171" t="s">
        <v>917</v>
      </c>
      <c r="I41" s="171" t="s">
        <v>917</v>
      </c>
      <c r="M41" s="171" t="s">
        <v>408</v>
      </c>
    </row>
    <row r="42" spans="4:13" x14ac:dyDescent="0.3">
      <c r="F42" s="171" t="s">
        <v>919</v>
      </c>
      <c r="I42" s="171" t="s">
        <v>919</v>
      </c>
      <c r="M42" s="171" t="s">
        <v>408</v>
      </c>
    </row>
    <row r="43" spans="4:13" x14ac:dyDescent="0.3">
      <c r="F43" s="171" t="s">
        <v>921</v>
      </c>
      <c r="I43" s="171" t="s">
        <v>921</v>
      </c>
    </row>
    <row r="44" spans="4:13" x14ac:dyDescent="0.3">
      <c r="F44" s="171" t="s">
        <v>923</v>
      </c>
      <c r="I44" s="171" t="s">
        <v>923</v>
      </c>
    </row>
    <row r="45" spans="4:13" x14ac:dyDescent="0.3">
      <c r="F45" s="171" t="s">
        <v>925</v>
      </c>
      <c r="I45" s="171" t="s">
        <v>925</v>
      </c>
    </row>
    <row r="46" spans="4:13" x14ac:dyDescent="0.3">
      <c r="F46" s="171" t="s">
        <v>927</v>
      </c>
      <c r="I46" s="171" t="s">
        <v>927</v>
      </c>
    </row>
    <row r="47" spans="4:13" x14ac:dyDescent="0.3">
      <c r="F47" s="171" t="s">
        <v>929</v>
      </c>
      <c r="I47" s="171" t="s">
        <v>929</v>
      </c>
    </row>
    <row r="48" spans="4:13" x14ac:dyDescent="0.3">
      <c r="F48" s="171" t="s">
        <v>931</v>
      </c>
      <c r="I48" s="171" t="s">
        <v>931</v>
      </c>
    </row>
    <row r="49" spans="6:9" x14ac:dyDescent="0.3">
      <c r="F49" s="171" t="s">
        <v>933</v>
      </c>
      <c r="I49" s="171" t="s">
        <v>933</v>
      </c>
    </row>
    <row r="50" spans="6:9" x14ac:dyDescent="0.3">
      <c r="F50" s="171" t="s">
        <v>935</v>
      </c>
      <c r="I50" s="171" t="s">
        <v>935</v>
      </c>
    </row>
    <row r="51" spans="6:9" x14ac:dyDescent="0.3">
      <c r="F51" s="171" t="s">
        <v>937</v>
      </c>
      <c r="I51" s="171" t="s">
        <v>937</v>
      </c>
    </row>
    <row r="52" spans="6:9" x14ac:dyDescent="0.3">
      <c r="F52" s="171" t="s">
        <v>939</v>
      </c>
      <c r="I52" s="171" t="s">
        <v>939</v>
      </c>
    </row>
    <row r="53" spans="6:9" x14ac:dyDescent="0.3">
      <c r="F53" s="171" t="s">
        <v>941</v>
      </c>
      <c r="I53" s="171" t="s">
        <v>941</v>
      </c>
    </row>
    <row r="54" spans="6:9" x14ac:dyDescent="0.3">
      <c r="F54" s="171" t="s">
        <v>943</v>
      </c>
      <c r="I54" s="171" t="s">
        <v>943</v>
      </c>
    </row>
    <row r="55" spans="6:9" x14ac:dyDescent="0.3">
      <c r="F55" s="171" t="s">
        <v>945</v>
      </c>
      <c r="I55" s="171" t="s">
        <v>945</v>
      </c>
    </row>
    <row r="56" spans="6:9" x14ac:dyDescent="0.3">
      <c r="F56" s="171" t="s">
        <v>947</v>
      </c>
      <c r="I56" s="171" t="s">
        <v>947</v>
      </c>
    </row>
    <row r="57" spans="6:9" x14ac:dyDescent="0.3">
      <c r="F57" s="171" t="s">
        <v>999</v>
      </c>
      <c r="I57" s="171" t="s">
        <v>999</v>
      </c>
    </row>
    <row r="58" spans="6:9" x14ac:dyDescent="0.3">
      <c r="F58" s="171" t="s">
        <v>1001</v>
      </c>
      <c r="I58" s="171" t="s">
        <v>1001</v>
      </c>
    </row>
    <row r="59" spans="6:9" x14ac:dyDescent="0.3">
      <c r="F59" s="171" t="s">
        <v>1003</v>
      </c>
      <c r="I59" s="171" t="s">
        <v>1003</v>
      </c>
    </row>
    <row r="60" spans="6:9" x14ac:dyDescent="0.3">
      <c r="F60" s="171" t="s">
        <v>1005</v>
      </c>
      <c r="I60" s="171" t="s">
        <v>1005</v>
      </c>
    </row>
    <row r="61" spans="6:9" x14ac:dyDescent="0.3">
      <c r="F61" s="171" t="s">
        <v>1007</v>
      </c>
      <c r="I61" s="171" t="s">
        <v>1007</v>
      </c>
    </row>
    <row r="62" spans="6:9" x14ac:dyDescent="0.3">
      <c r="F62" s="171" t="s">
        <v>1009</v>
      </c>
      <c r="I62" s="171" t="s">
        <v>1009</v>
      </c>
    </row>
    <row r="63" spans="6:9" x14ac:dyDescent="0.3">
      <c r="F63" s="171" t="s">
        <v>1011</v>
      </c>
      <c r="I63" s="171" t="s">
        <v>1011</v>
      </c>
    </row>
    <row r="64" spans="6:9" x14ac:dyDescent="0.3">
      <c r="F64" s="171" t="s">
        <v>1013</v>
      </c>
      <c r="I64" s="171" t="s">
        <v>1013</v>
      </c>
    </row>
    <row r="65" spans="6:9" x14ac:dyDescent="0.3">
      <c r="F65" s="171" t="s">
        <v>1015</v>
      </c>
      <c r="I65" s="171" t="s">
        <v>1015</v>
      </c>
    </row>
  </sheetData>
  <pageMargins left="0.7" right="0.7" top="0.75" bottom="0.75" header="0.3" footer="0.3"/>
  <pageSetup paperSize="9" orientation="portrait" r:id="rId1"/>
  <headerFooter>
    <oddHeader>&amp;L&amp;"Calibri"&amp;10&amp;K317100Interno - 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17CC-198E-4FE4-8DB0-D321EE5600B7}">
  <sheetPr codeName="Sheet2"/>
  <dimension ref="A1:T653"/>
  <sheetViews>
    <sheetView workbookViewId="0">
      <selection activeCell="F588" sqref="F1:F588"/>
    </sheetView>
  </sheetViews>
  <sheetFormatPr defaultRowHeight="14.4" x14ac:dyDescent="0.3"/>
  <cols>
    <col min="1" max="1" width="28.44140625" customWidth="1"/>
    <col min="2" max="2" width="30.6640625" customWidth="1"/>
    <col min="4" max="4" width="110.5546875" bestFit="1" customWidth="1"/>
    <col min="7" max="7" width="46.44140625" bestFit="1" customWidth="1"/>
    <col min="8" max="8" width="8.33203125" bestFit="1" customWidth="1"/>
  </cols>
  <sheetData>
    <row r="1" spans="1:20" x14ac:dyDescent="0.3">
      <c r="B1">
        <v>1</v>
      </c>
      <c r="C1">
        <v>2</v>
      </c>
      <c r="D1">
        <v>3</v>
      </c>
      <c r="E1">
        <v>4</v>
      </c>
      <c r="F1">
        <v>5</v>
      </c>
      <c r="G1">
        <v>6</v>
      </c>
      <c r="H1">
        <v>7</v>
      </c>
      <c r="I1">
        <v>8</v>
      </c>
      <c r="J1">
        <v>9</v>
      </c>
      <c r="K1">
        <v>10</v>
      </c>
      <c r="L1">
        <v>11</v>
      </c>
      <c r="M1">
        <v>12</v>
      </c>
      <c r="N1">
        <v>13</v>
      </c>
      <c r="O1">
        <v>14</v>
      </c>
      <c r="P1">
        <v>15</v>
      </c>
      <c r="Q1">
        <v>16</v>
      </c>
      <c r="R1">
        <v>17</v>
      </c>
      <c r="S1">
        <v>18</v>
      </c>
    </row>
    <row r="2" spans="1:20" x14ac:dyDescent="0.3">
      <c r="A2" t="s">
        <v>2310</v>
      </c>
      <c r="B2" s="43" t="s">
        <v>328</v>
      </c>
      <c r="C2" s="24" t="s">
        <v>329</v>
      </c>
      <c r="D2" s="24" t="s">
        <v>330</v>
      </c>
      <c r="E2" s="24" t="s">
        <v>1622</v>
      </c>
      <c r="F2" s="24" t="s">
        <v>2158</v>
      </c>
      <c r="G2" s="24" t="s">
        <v>2161</v>
      </c>
      <c r="H2" s="24" t="s">
        <v>2163</v>
      </c>
      <c r="I2" s="24" t="s">
        <v>2165</v>
      </c>
      <c r="J2" s="24" t="s">
        <v>2166</v>
      </c>
      <c r="K2" s="24" t="s">
        <v>2167</v>
      </c>
      <c r="L2" s="24" t="s">
        <v>2169</v>
      </c>
      <c r="M2" s="24" t="s">
        <v>2172</v>
      </c>
      <c r="N2" s="24" t="s">
        <v>2174</v>
      </c>
      <c r="O2" s="24" t="s">
        <v>2175</v>
      </c>
      <c r="P2" s="24" t="s">
        <v>2176</v>
      </c>
      <c r="Q2" s="24" t="s">
        <v>2179</v>
      </c>
      <c r="R2" s="24" t="s">
        <v>2182</v>
      </c>
      <c r="S2" s="24" t="s">
        <v>2180</v>
      </c>
      <c r="T2" s="24" t="s">
        <v>2245</v>
      </c>
    </row>
    <row r="3" spans="1:20" x14ac:dyDescent="0.3">
      <c r="A3" t="str">
        <f>LEFT(B3,5)</f>
        <v>01.11</v>
      </c>
      <c r="B3" s="44" t="s">
        <v>332</v>
      </c>
      <c r="C3" s="25"/>
      <c r="D3" s="25" t="s">
        <v>331</v>
      </c>
      <c r="E3">
        <f t="shared" ref="E3:E31" si="0">IF(LEN(B3)=6,1,0)</f>
        <v>1</v>
      </c>
      <c r="F3">
        <f>IF(_xlfn.IFNA(VLOOKUP(B3,'ŠIFRANT ZA INDUSTRY'!A:A,1,0),0)=0,0,1)</f>
        <v>0</v>
      </c>
      <c r="G3">
        <f>IF(_xlfn.IFNA(VLOOKUP($B3,'ŠIFRANT ZA INDUSTRY'!B:B,1,0),0)=0,0,1)</f>
        <v>0</v>
      </c>
      <c r="H3">
        <f>IF(_xlfn.IFNA(VLOOKUP($B3,'ŠIFRANT ZA INDUSTRY'!C:C,1,0),0)=0,0,1)</f>
        <v>0</v>
      </c>
      <c r="I3">
        <f>IF(_xlfn.IFNA(VLOOKUP($B3,'ŠIFRANT ZA INDUSTRY'!D:D,1,0),0)=0,0,1)</f>
        <v>0</v>
      </c>
      <c r="J3">
        <f>IF(_xlfn.IFNA(VLOOKUP($B3,'ŠIFRANT ZA INDUSTRY'!E:E,1,0),0)=0,0,1)</f>
        <v>0</v>
      </c>
      <c r="K3">
        <f>IF(_xlfn.IFNA(VLOOKUP($B3,'ŠIFRANT ZA INDUSTRY'!F:F,1,0),0)=0,0,1)</f>
        <v>0</v>
      </c>
      <c r="L3">
        <f>IF(_xlfn.IFNA(VLOOKUP($B3,'ŠIFRANT ZA INDUSTRY'!G:G,1,0),0)=0,0,1)</f>
        <v>0</v>
      </c>
      <c r="M3">
        <f>IF(_xlfn.IFNA(VLOOKUP($B3,'ŠIFRANT ZA INDUSTRY'!H:H,1,0),0)=0,0,1)</f>
        <v>0</v>
      </c>
      <c r="N3">
        <f>IF(_xlfn.IFNA(VLOOKUP($B3,'ŠIFRANT ZA INDUSTRY'!I:I,1,0),0)=0,0,1)</f>
        <v>0</v>
      </c>
      <c r="O3">
        <f>IF(_xlfn.IFNA(VLOOKUP($B3,'ŠIFRANT ZA INDUSTRY'!J:J,1,0),0)=0,0,1)</f>
        <v>0</v>
      </c>
      <c r="P3">
        <f>IF(_xlfn.IFNA(VLOOKUP($B3,'ŠIFRANT ZA INDUSTRY'!K:K,1,0),0)=0,0,1)</f>
        <v>0</v>
      </c>
      <c r="Q3">
        <f>IF(_xlfn.IFNA(VLOOKUP($B3,'ŠIFRANT ZA INDUSTRY'!L:L,1,0),0)=0,0,1)</f>
        <v>0</v>
      </c>
      <c r="R3">
        <f>IF(_xlfn.IFNA(VLOOKUP($B3,'ŠIFRANT ZA INDUSTRY'!M:M,1,0),0)=0,0,1)</f>
        <v>1</v>
      </c>
      <c r="S3">
        <f>IF(_xlfn.IFNA(VLOOKUP($B3,'ŠIFRANT ZA INDUSTRY'!N:N,1,0),0)=0,0,1)</f>
        <v>0</v>
      </c>
      <c r="T3" t="b">
        <f>IF(SUM(F3:S3)&gt;0,TRUE,FALSE)</f>
        <v>1</v>
      </c>
    </row>
    <row r="4" spans="1:20" x14ac:dyDescent="0.3">
      <c r="A4" t="str">
        <f t="shared" ref="A4:A67" si="1">LEFT(B4,5)</f>
        <v>01.12</v>
      </c>
      <c r="B4" s="44" t="s">
        <v>334</v>
      </c>
      <c r="C4" s="25"/>
      <c r="D4" s="25" t="s">
        <v>333</v>
      </c>
      <c r="E4">
        <f t="shared" si="0"/>
        <v>1</v>
      </c>
      <c r="F4">
        <f>IF(_xlfn.IFNA(VLOOKUP(B4,'ŠIFRANT ZA INDUSTRY'!A:A,1,0),0)=0,0,1)</f>
        <v>0</v>
      </c>
      <c r="G4">
        <f>IF(_xlfn.IFNA(VLOOKUP($B4,'ŠIFRANT ZA INDUSTRY'!B:B,1,0),0)=0,0,1)</f>
        <v>0</v>
      </c>
      <c r="H4">
        <f>IF(_xlfn.IFNA(VLOOKUP($B4,'ŠIFRANT ZA INDUSTRY'!C:C,1,0),0)=0,0,1)</f>
        <v>0</v>
      </c>
      <c r="I4">
        <f>IF(_xlfn.IFNA(VLOOKUP($B4,'ŠIFRANT ZA INDUSTRY'!D:D,1,0),0)=0,0,1)</f>
        <v>0</v>
      </c>
      <c r="J4">
        <f>IF(_xlfn.IFNA(VLOOKUP($B4,'ŠIFRANT ZA INDUSTRY'!E:E,1,0),0)=0,0,1)</f>
        <v>0</v>
      </c>
      <c r="K4">
        <f>IF(_xlfn.IFNA(VLOOKUP($B4,'ŠIFRANT ZA INDUSTRY'!F:F,1,0),0)=0,0,1)</f>
        <v>0</v>
      </c>
      <c r="L4">
        <f>IF(_xlfn.IFNA(VLOOKUP($B4,'ŠIFRANT ZA INDUSTRY'!G:G,1,0),0)=0,0,1)</f>
        <v>0</v>
      </c>
      <c r="M4">
        <f>IF(_xlfn.IFNA(VLOOKUP($B4,'ŠIFRANT ZA INDUSTRY'!H:H,1,0),0)=0,0,1)</f>
        <v>0</v>
      </c>
      <c r="N4">
        <f>IF(_xlfn.IFNA(VLOOKUP($B4,'ŠIFRANT ZA INDUSTRY'!I:I,1,0),0)=0,0,1)</f>
        <v>0</v>
      </c>
      <c r="O4">
        <f>IF(_xlfn.IFNA(VLOOKUP($B4,'ŠIFRANT ZA INDUSTRY'!J:J,1,0),0)=0,0,1)</f>
        <v>0</v>
      </c>
      <c r="P4">
        <f>IF(_xlfn.IFNA(VLOOKUP($B4,'ŠIFRANT ZA INDUSTRY'!K:K,1,0),0)=0,0,1)</f>
        <v>0</v>
      </c>
      <c r="Q4">
        <f>IF(_xlfn.IFNA(VLOOKUP($B4,'ŠIFRANT ZA INDUSTRY'!L:L,1,0),0)=0,0,1)</f>
        <v>0</v>
      </c>
      <c r="R4">
        <f>IF(_xlfn.IFNA(VLOOKUP($B4,'ŠIFRANT ZA INDUSTRY'!M:M,1,0),0)=0,0,1)</f>
        <v>1</v>
      </c>
      <c r="S4">
        <f>IF(_xlfn.IFNA(VLOOKUP($B4,'ŠIFRANT ZA INDUSTRY'!N:N,1,0),0)=0,0,1)</f>
        <v>0</v>
      </c>
      <c r="T4" t="b">
        <f t="shared" ref="T4:T67" si="2">IF(SUM(F4:S4)&gt;0,TRUE,FALSE)</f>
        <v>1</v>
      </c>
    </row>
    <row r="5" spans="1:20" x14ac:dyDescent="0.3">
      <c r="A5" t="str">
        <f t="shared" si="1"/>
        <v>01.13</v>
      </c>
      <c r="B5" s="44" t="s">
        <v>336</v>
      </c>
      <c r="C5" s="25"/>
      <c r="D5" s="25" t="s">
        <v>335</v>
      </c>
      <c r="E5">
        <f t="shared" si="0"/>
        <v>1</v>
      </c>
      <c r="F5">
        <f>IF(_xlfn.IFNA(VLOOKUP(B5,'ŠIFRANT ZA INDUSTRY'!A:A,1,0),0)=0,0,1)</f>
        <v>0</v>
      </c>
      <c r="G5">
        <f>IF(_xlfn.IFNA(VLOOKUP($B5,'ŠIFRANT ZA INDUSTRY'!B:B,1,0),0)=0,0,1)</f>
        <v>0</v>
      </c>
      <c r="H5">
        <f>IF(_xlfn.IFNA(VLOOKUP($B5,'ŠIFRANT ZA INDUSTRY'!C:C,1,0),0)=0,0,1)</f>
        <v>0</v>
      </c>
      <c r="I5">
        <f>IF(_xlfn.IFNA(VLOOKUP($B5,'ŠIFRANT ZA INDUSTRY'!D:D,1,0),0)=0,0,1)</f>
        <v>0</v>
      </c>
      <c r="J5">
        <f>IF(_xlfn.IFNA(VLOOKUP($B5,'ŠIFRANT ZA INDUSTRY'!E:E,1,0),0)=0,0,1)</f>
        <v>0</v>
      </c>
      <c r="K5">
        <f>IF(_xlfn.IFNA(VLOOKUP($B5,'ŠIFRANT ZA INDUSTRY'!F:F,1,0),0)=0,0,1)</f>
        <v>0</v>
      </c>
      <c r="L5">
        <f>IF(_xlfn.IFNA(VLOOKUP($B5,'ŠIFRANT ZA INDUSTRY'!G:G,1,0),0)=0,0,1)</f>
        <v>0</v>
      </c>
      <c r="M5">
        <f>IF(_xlfn.IFNA(VLOOKUP($B5,'ŠIFRANT ZA INDUSTRY'!H:H,1,0),0)=0,0,1)</f>
        <v>0</v>
      </c>
      <c r="N5">
        <f>IF(_xlfn.IFNA(VLOOKUP($B5,'ŠIFRANT ZA INDUSTRY'!I:I,1,0),0)=0,0,1)</f>
        <v>0</v>
      </c>
      <c r="O5">
        <f>IF(_xlfn.IFNA(VLOOKUP($B5,'ŠIFRANT ZA INDUSTRY'!J:J,1,0),0)=0,0,1)</f>
        <v>0</v>
      </c>
      <c r="P5">
        <f>IF(_xlfn.IFNA(VLOOKUP($B5,'ŠIFRANT ZA INDUSTRY'!K:K,1,0),0)=0,0,1)</f>
        <v>0</v>
      </c>
      <c r="Q5">
        <f>IF(_xlfn.IFNA(VLOOKUP($B5,'ŠIFRANT ZA INDUSTRY'!L:L,1,0),0)=0,0,1)</f>
        <v>0</v>
      </c>
      <c r="R5">
        <f>IF(_xlfn.IFNA(VLOOKUP($B5,'ŠIFRANT ZA INDUSTRY'!M:M,1,0),0)=0,0,1)</f>
        <v>1</v>
      </c>
      <c r="S5">
        <f>IF(_xlfn.IFNA(VLOOKUP($B5,'ŠIFRANT ZA INDUSTRY'!N:N,1,0),0)=0,0,1)</f>
        <v>0</v>
      </c>
      <c r="T5" t="b">
        <f t="shared" si="2"/>
        <v>1</v>
      </c>
    </row>
    <row r="6" spans="1:20" x14ac:dyDescent="0.3">
      <c r="A6" t="str">
        <f t="shared" si="1"/>
        <v>01.14</v>
      </c>
      <c r="B6" s="44" t="s">
        <v>338</v>
      </c>
      <c r="C6" s="25"/>
      <c r="D6" s="25" t="s">
        <v>337</v>
      </c>
      <c r="E6">
        <f t="shared" si="0"/>
        <v>1</v>
      </c>
      <c r="F6">
        <f>IF(_xlfn.IFNA(VLOOKUP(B6,'ŠIFRANT ZA INDUSTRY'!A:A,1,0),0)=0,0,1)</f>
        <v>0</v>
      </c>
      <c r="G6">
        <f>IF(_xlfn.IFNA(VLOOKUP($B6,'ŠIFRANT ZA INDUSTRY'!B:B,1,0),0)=0,0,1)</f>
        <v>0</v>
      </c>
      <c r="H6">
        <f>IF(_xlfn.IFNA(VLOOKUP($B6,'ŠIFRANT ZA INDUSTRY'!C:C,1,0),0)=0,0,1)</f>
        <v>0</v>
      </c>
      <c r="I6">
        <f>IF(_xlfn.IFNA(VLOOKUP($B6,'ŠIFRANT ZA INDUSTRY'!D:D,1,0),0)=0,0,1)</f>
        <v>0</v>
      </c>
      <c r="J6">
        <f>IF(_xlfn.IFNA(VLOOKUP($B6,'ŠIFRANT ZA INDUSTRY'!E:E,1,0),0)=0,0,1)</f>
        <v>0</v>
      </c>
      <c r="K6">
        <f>IF(_xlfn.IFNA(VLOOKUP($B6,'ŠIFRANT ZA INDUSTRY'!F:F,1,0),0)=0,0,1)</f>
        <v>0</v>
      </c>
      <c r="L6">
        <f>IF(_xlfn.IFNA(VLOOKUP($B6,'ŠIFRANT ZA INDUSTRY'!G:G,1,0),0)=0,0,1)</f>
        <v>0</v>
      </c>
      <c r="M6">
        <f>IF(_xlfn.IFNA(VLOOKUP($B6,'ŠIFRANT ZA INDUSTRY'!H:H,1,0),0)=0,0,1)</f>
        <v>0</v>
      </c>
      <c r="N6">
        <f>IF(_xlfn.IFNA(VLOOKUP($B6,'ŠIFRANT ZA INDUSTRY'!I:I,1,0),0)=0,0,1)</f>
        <v>0</v>
      </c>
      <c r="O6">
        <f>IF(_xlfn.IFNA(VLOOKUP($B6,'ŠIFRANT ZA INDUSTRY'!J:J,1,0),0)=0,0,1)</f>
        <v>0</v>
      </c>
      <c r="P6">
        <f>IF(_xlfn.IFNA(VLOOKUP($B6,'ŠIFRANT ZA INDUSTRY'!K:K,1,0),0)=0,0,1)</f>
        <v>0</v>
      </c>
      <c r="Q6">
        <f>IF(_xlfn.IFNA(VLOOKUP($B6,'ŠIFRANT ZA INDUSTRY'!L:L,1,0),0)=0,0,1)</f>
        <v>0</v>
      </c>
      <c r="R6">
        <f>IF(_xlfn.IFNA(VLOOKUP($B6,'ŠIFRANT ZA INDUSTRY'!M:M,1,0),0)=0,0,1)</f>
        <v>1</v>
      </c>
      <c r="S6">
        <f>IF(_xlfn.IFNA(VLOOKUP($B6,'ŠIFRANT ZA INDUSTRY'!N:N,1,0),0)=0,0,1)</f>
        <v>0</v>
      </c>
      <c r="T6" t="b">
        <f t="shared" si="2"/>
        <v>1</v>
      </c>
    </row>
    <row r="7" spans="1:20" x14ac:dyDescent="0.3">
      <c r="A7" t="str">
        <f t="shared" si="1"/>
        <v>01.15</v>
      </c>
      <c r="B7" s="44" t="s">
        <v>340</v>
      </c>
      <c r="C7" s="25"/>
      <c r="D7" s="25" t="s">
        <v>339</v>
      </c>
      <c r="E7">
        <f t="shared" si="0"/>
        <v>1</v>
      </c>
      <c r="F7">
        <f>IF(_xlfn.IFNA(VLOOKUP(B7,'ŠIFRANT ZA INDUSTRY'!A:A,1,0),0)=0,0,1)</f>
        <v>0</v>
      </c>
      <c r="G7">
        <f>IF(_xlfn.IFNA(VLOOKUP($B7,'ŠIFRANT ZA INDUSTRY'!B:B,1,0),0)=0,0,1)</f>
        <v>0</v>
      </c>
      <c r="H7">
        <f>IF(_xlfn.IFNA(VLOOKUP($B7,'ŠIFRANT ZA INDUSTRY'!C:C,1,0),0)=0,0,1)</f>
        <v>0</v>
      </c>
      <c r="I7">
        <f>IF(_xlfn.IFNA(VLOOKUP($B7,'ŠIFRANT ZA INDUSTRY'!D:D,1,0),0)=0,0,1)</f>
        <v>0</v>
      </c>
      <c r="J7">
        <f>IF(_xlfn.IFNA(VLOOKUP($B7,'ŠIFRANT ZA INDUSTRY'!E:E,1,0),0)=0,0,1)</f>
        <v>0</v>
      </c>
      <c r="K7">
        <f>IF(_xlfn.IFNA(VLOOKUP($B7,'ŠIFRANT ZA INDUSTRY'!F:F,1,0),0)=0,0,1)</f>
        <v>0</v>
      </c>
      <c r="L7">
        <f>IF(_xlfn.IFNA(VLOOKUP($B7,'ŠIFRANT ZA INDUSTRY'!G:G,1,0),0)=0,0,1)</f>
        <v>0</v>
      </c>
      <c r="M7">
        <f>IF(_xlfn.IFNA(VLOOKUP($B7,'ŠIFRANT ZA INDUSTRY'!H:H,1,0),0)=0,0,1)</f>
        <v>0</v>
      </c>
      <c r="N7">
        <f>IF(_xlfn.IFNA(VLOOKUP($B7,'ŠIFRANT ZA INDUSTRY'!I:I,1,0),0)=0,0,1)</f>
        <v>0</v>
      </c>
      <c r="O7">
        <f>IF(_xlfn.IFNA(VLOOKUP($B7,'ŠIFRANT ZA INDUSTRY'!J:J,1,0),0)=0,0,1)</f>
        <v>0</v>
      </c>
      <c r="P7">
        <f>IF(_xlfn.IFNA(VLOOKUP($B7,'ŠIFRANT ZA INDUSTRY'!K:K,1,0),0)=0,0,1)</f>
        <v>0</v>
      </c>
      <c r="Q7">
        <f>IF(_xlfn.IFNA(VLOOKUP($B7,'ŠIFRANT ZA INDUSTRY'!L:L,1,0),0)=0,0,1)</f>
        <v>0</v>
      </c>
      <c r="R7">
        <f>IF(_xlfn.IFNA(VLOOKUP($B7,'ŠIFRANT ZA INDUSTRY'!M:M,1,0),0)=0,0,1)</f>
        <v>1</v>
      </c>
      <c r="S7">
        <f>IF(_xlfn.IFNA(VLOOKUP($B7,'ŠIFRANT ZA INDUSTRY'!N:N,1,0),0)=0,0,1)</f>
        <v>0</v>
      </c>
      <c r="T7" t="b">
        <f t="shared" si="2"/>
        <v>1</v>
      </c>
    </row>
    <row r="8" spans="1:20" x14ac:dyDescent="0.3">
      <c r="A8" t="str">
        <f t="shared" si="1"/>
        <v>01.16</v>
      </c>
      <c r="B8" s="44" t="s">
        <v>342</v>
      </c>
      <c r="C8" s="25"/>
      <c r="D8" s="25" t="s">
        <v>341</v>
      </c>
      <c r="E8">
        <f t="shared" si="0"/>
        <v>1</v>
      </c>
      <c r="F8">
        <f>IF(_xlfn.IFNA(VLOOKUP(B8,'ŠIFRANT ZA INDUSTRY'!A:A,1,0),0)=0,0,1)</f>
        <v>0</v>
      </c>
      <c r="G8">
        <f>IF(_xlfn.IFNA(VLOOKUP($B8,'ŠIFRANT ZA INDUSTRY'!B:B,1,0),0)=0,0,1)</f>
        <v>0</v>
      </c>
      <c r="H8">
        <f>IF(_xlfn.IFNA(VLOOKUP($B8,'ŠIFRANT ZA INDUSTRY'!C:C,1,0),0)=0,0,1)</f>
        <v>0</v>
      </c>
      <c r="I8">
        <f>IF(_xlfn.IFNA(VLOOKUP($B8,'ŠIFRANT ZA INDUSTRY'!D:D,1,0),0)=0,0,1)</f>
        <v>0</v>
      </c>
      <c r="J8">
        <f>IF(_xlfn.IFNA(VLOOKUP($B8,'ŠIFRANT ZA INDUSTRY'!E:E,1,0),0)=0,0,1)</f>
        <v>0</v>
      </c>
      <c r="K8">
        <f>IF(_xlfn.IFNA(VLOOKUP($B8,'ŠIFRANT ZA INDUSTRY'!F:F,1,0),0)=0,0,1)</f>
        <v>0</v>
      </c>
      <c r="L8">
        <f>IF(_xlfn.IFNA(VLOOKUP($B8,'ŠIFRANT ZA INDUSTRY'!G:G,1,0),0)=0,0,1)</f>
        <v>0</v>
      </c>
      <c r="M8">
        <f>IF(_xlfn.IFNA(VLOOKUP($B8,'ŠIFRANT ZA INDUSTRY'!H:H,1,0),0)=0,0,1)</f>
        <v>0</v>
      </c>
      <c r="N8">
        <f>IF(_xlfn.IFNA(VLOOKUP($B8,'ŠIFRANT ZA INDUSTRY'!I:I,1,0),0)=0,0,1)</f>
        <v>0</v>
      </c>
      <c r="O8">
        <f>IF(_xlfn.IFNA(VLOOKUP($B8,'ŠIFRANT ZA INDUSTRY'!J:J,1,0),0)=0,0,1)</f>
        <v>0</v>
      </c>
      <c r="P8">
        <f>IF(_xlfn.IFNA(VLOOKUP($B8,'ŠIFRANT ZA INDUSTRY'!K:K,1,0),0)=0,0,1)</f>
        <v>0</v>
      </c>
      <c r="Q8">
        <f>IF(_xlfn.IFNA(VLOOKUP($B8,'ŠIFRANT ZA INDUSTRY'!L:L,1,0),0)=0,0,1)</f>
        <v>0</v>
      </c>
      <c r="R8">
        <f>IF(_xlfn.IFNA(VLOOKUP($B8,'ŠIFRANT ZA INDUSTRY'!M:M,1,0),0)=0,0,1)</f>
        <v>1</v>
      </c>
      <c r="S8">
        <f>IF(_xlfn.IFNA(VLOOKUP($B8,'ŠIFRANT ZA INDUSTRY'!N:N,1,0),0)=0,0,1)</f>
        <v>0</v>
      </c>
      <c r="T8" t="b">
        <f t="shared" si="2"/>
        <v>1</v>
      </c>
    </row>
    <row r="9" spans="1:20" x14ac:dyDescent="0.3">
      <c r="A9" t="str">
        <f t="shared" si="1"/>
        <v>01.19</v>
      </c>
      <c r="B9" s="44" t="s">
        <v>344</v>
      </c>
      <c r="C9" s="25"/>
      <c r="D9" s="25" t="s">
        <v>343</v>
      </c>
      <c r="E9">
        <f t="shared" si="0"/>
        <v>1</v>
      </c>
      <c r="F9">
        <f>IF(_xlfn.IFNA(VLOOKUP(B9,'ŠIFRANT ZA INDUSTRY'!A:A,1,0),0)=0,0,1)</f>
        <v>0</v>
      </c>
      <c r="G9">
        <f>IF(_xlfn.IFNA(VLOOKUP($B9,'ŠIFRANT ZA INDUSTRY'!B:B,1,0),0)=0,0,1)</f>
        <v>0</v>
      </c>
      <c r="H9">
        <f>IF(_xlfn.IFNA(VLOOKUP($B9,'ŠIFRANT ZA INDUSTRY'!C:C,1,0),0)=0,0,1)</f>
        <v>0</v>
      </c>
      <c r="I9">
        <f>IF(_xlfn.IFNA(VLOOKUP($B9,'ŠIFRANT ZA INDUSTRY'!D:D,1,0),0)=0,0,1)</f>
        <v>0</v>
      </c>
      <c r="J9">
        <f>IF(_xlfn.IFNA(VLOOKUP($B9,'ŠIFRANT ZA INDUSTRY'!E:E,1,0),0)=0,0,1)</f>
        <v>0</v>
      </c>
      <c r="K9">
        <f>IF(_xlfn.IFNA(VLOOKUP($B9,'ŠIFRANT ZA INDUSTRY'!F:F,1,0),0)=0,0,1)</f>
        <v>0</v>
      </c>
      <c r="L9">
        <f>IF(_xlfn.IFNA(VLOOKUP($B9,'ŠIFRANT ZA INDUSTRY'!G:G,1,0),0)=0,0,1)</f>
        <v>0</v>
      </c>
      <c r="M9">
        <f>IF(_xlfn.IFNA(VLOOKUP($B9,'ŠIFRANT ZA INDUSTRY'!H:H,1,0),0)=0,0,1)</f>
        <v>0</v>
      </c>
      <c r="N9">
        <f>IF(_xlfn.IFNA(VLOOKUP($B9,'ŠIFRANT ZA INDUSTRY'!I:I,1,0),0)=0,0,1)</f>
        <v>0</v>
      </c>
      <c r="O9">
        <f>IF(_xlfn.IFNA(VLOOKUP($B9,'ŠIFRANT ZA INDUSTRY'!J:J,1,0),0)=0,0,1)</f>
        <v>0</v>
      </c>
      <c r="P9">
        <f>IF(_xlfn.IFNA(VLOOKUP($B9,'ŠIFRANT ZA INDUSTRY'!K:K,1,0),0)=0,0,1)</f>
        <v>0</v>
      </c>
      <c r="Q9">
        <f>IF(_xlfn.IFNA(VLOOKUP($B9,'ŠIFRANT ZA INDUSTRY'!L:L,1,0),0)=0,0,1)</f>
        <v>0</v>
      </c>
      <c r="R9">
        <f>IF(_xlfn.IFNA(VLOOKUP($B9,'ŠIFRANT ZA INDUSTRY'!M:M,1,0),0)=0,0,1)</f>
        <v>1</v>
      </c>
      <c r="S9">
        <f>IF(_xlfn.IFNA(VLOOKUP($B9,'ŠIFRANT ZA INDUSTRY'!N:N,1,0),0)=0,0,1)</f>
        <v>0</v>
      </c>
      <c r="T9" t="b">
        <f t="shared" si="2"/>
        <v>1</v>
      </c>
    </row>
    <row r="10" spans="1:20" x14ac:dyDescent="0.3">
      <c r="A10" t="str">
        <f t="shared" si="1"/>
        <v>01.21</v>
      </c>
      <c r="B10" s="44" t="s">
        <v>346</v>
      </c>
      <c r="C10" s="25"/>
      <c r="D10" s="25" t="s">
        <v>345</v>
      </c>
      <c r="E10">
        <f t="shared" si="0"/>
        <v>1</v>
      </c>
      <c r="F10">
        <f>IF(_xlfn.IFNA(VLOOKUP(B10,'ŠIFRANT ZA INDUSTRY'!A:A,1,0),0)=0,0,1)</f>
        <v>0</v>
      </c>
      <c r="G10">
        <f>IF(_xlfn.IFNA(VLOOKUP($B10,'ŠIFRANT ZA INDUSTRY'!B:B,1,0),0)=0,0,1)</f>
        <v>0</v>
      </c>
      <c r="H10">
        <f>IF(_xlfn.IFNA(VLOOKUP($B10,'ŠIFRANT ZA INDUSTRY'!C:C,1,0),0)=0,0,1)</f>
        <v>0</v>
      </c>
      <c r="I10">
        <f>IF(_xlfn.IFNA(VLOOKUP($B10,'ŠIFRANT ZA INDUSTRY'!D:D,1,0),0)=0,0,1)</f>
        <v>0</v>
      </c>
      <c r="J10">
        <f>IF(_xlfn.IFNA(VLOOKUP($B10,'ŠIFRANT ZA INDUSTRY'!E:E,1,0),0)=0,0,1)</f>
        <v>0</v>
      </c>
      <c r="K10">
        <f>IF(_xlfn.IFNA(VLOOKUP($B10,'ŠIFRANT ZA INDUSTRY'!F:F,1,0),0)=0,0,1)</f>
        <v>0</v>
      </c>
      <c r="L10">
        <f>IF(_xlfn.IFNA(VLOOKUP($B10,'ŠIFRANT ZA INDUSTRY'!G:G,1,0),0)=0,0,1)</f>
        <v>0</v>
      </c>
      <c r="M10">
        <f>IF(_xlfn.IFNA(VLOOKUP($B10,'ŠIFRANT ZA INDUSTRY'!H:H,1,0),0)=0,0,1)</f>
        <v>0</v>
      </c>
      <c r="N10">
        <f>IF(_xlfn.IFNA(VLOOKUP($B10,'ŠIFRANT ZA INDUSTRY'!I:I,1,0),0)=0,0,1)</f>
        <v>0</v>
      </c>
      <c r="O10">
        <f>IF(_xlfn.IFNA(VLOOKUP($B10,'ŠIFRANT ZA INDUSTRY'!J:J,1,0),0)=0,0,1)</f>
        <v>0</v>
      </c>
      <c r="P10">
        <f>IF(_xlfn.IFNA(VLOOKUP($B10,'ŠIFRANT ZA INDUSTRY'!K:K,1,0),0)=0,0,1)</f>
        <v>0</v>
      </c>
      <c r="Q10">
        <f>IF(_xlfn.IFNA(VLOOKUP($B10,'ŠIFRANT ZA INDUSTRY'!L:L,1,0),0)=0,0,1)</f>
        <v>0</v>
      </c>
      <c r="R10">
        <f>IF(_xlfn.IFNA(VLOOKUP($B10,'ŠIFRANT ZA INDUSTRY'!M:M,1,0),0)=0,0,1)</f>
        <v>1</v>
      </c>
      <c r="S10">
        <f>IF(_xlfn.IFNA(VLOOKUP($B10,'ŠIFRANT ZA INDUSTRY'!N:N,1,0),0)=0,0,1)</f>
        <v>0</v>
      </c>
      <c r="T10" t="b">
        <f t="shared" si="2"/>
        <v>1</v>
      </c>
    </row>
    <row r="11" spans="1:20" x14ac:dyDescent="0.3">
      <c r="A11" t="str">
        <f t="shared" si="1"/>
        <v>01.22</v>
      </c>
      <c r="B11" s="44" t="s">
        <v>348</v>
      </c>
      <c r="C11" s="25"/>
      <c r="D11" s="25" t="s">
        <v>347</v>
      </c>
      <c r="E11">
        <f t="shared" si="0"/>
        <v>1</v>
      </c>
      <c r="F11">
        <f>IF(_xlfn.IFNA(VLOOKUP(B11,'ŠIFRANT ZA INDUSTRY'!A:A,1,0),0)=0,0,1)</f>
        <v>0</v>
      </c>
      <c r="G11">
        <f>IF(_xlfn.IFNA(VLOOKUP($B11,'ŠIFRANT ZA INDUSTRY'!B:B,1,0),0)=0,0,1)</f>
        <v>0</v>
      </c>
      <c r="H11">
        <f>IF(_xlfn.IFNA(VLOOKUP($B11,'ŠIFRANT ZA INDUSTRY'!C:C,1,0),0)=0,0,1)</f>
        <v>0</v>
      </c>
      <c r="I11">
        <f>IF(_xlfn.IFNA(VLOOKUP($B11,'ŠIFRANT ZA INDUSTRY'!D:D,1,0),0)=0,0,1)</f>
        <v>0</v>
      </c>
      <c r="J11">
        <f>IF(_xlfn.IFNA(VLOOKUP($B11,'ŠIFRANT ZA INDUSTRY'!E:E,1,0),0)=0,0,1)</f>
        <v>0</v>
      </c>
      <c r="K11">
        <f>IF(_xlfn.IFNA(VLOOKUP($B11,'ŠIFRANT ZA INDUSTRY'!F:F,1,0),0)=0,0,1)</f>
        <v>0</v>
      </c>
      <c r="L11">
        <f>IF(_xlfn.IFNA(VLOOKUP($B11,'ŠIFRANT ZA INDUSTRY'!G:G,1,0),0)=0,0,1)</f>
        <v>0</v>
      </c>
      <c r="M11">
        <f>IF(_xlfn.IFNA(VLOOKUP($B11,'ŠIFRANT ZA INDUSTRY'!H:H,1,0),0)=0,0,1)</f>
        <v>0</v>
      </c>
      <c r="N11">
        <f>IF(_xlfn.IFNA(VLOOKUP($B11,'ŠIFRANT ZA INDUSTRY'!I:I,1,0),0)=0,0,1)</f>
        <v>0</v>
      </c>
      <c r="O11">
        <f>IF(_xlfn.IFNA(VLOOKUP($B11,'ŠIFRANT ZA INDUSTRY'!J:J,1,0),0)=0,0,1)</f>
        <v>0</v>
      </c>
      <c r="P11">
        <f>IF(_xlfn.IFNA(VLOOKUP($B11,'ŠIFRANT ZA INDUSTRY'!K:K,1,0),0)=0,0,1)</f>
        <v>0</v>
      </c>
      <c r="Q11">
        <f>IF(_xlfn.IFNA(VLOOKUP($B11,'ŠIFRANT ZA INDUSTRY'!L:L,1,0),0)=0,0,1)</f>
        <v>0</v>
      </c>
      <c r="R11">
        <f>IF(_xlfn.IFNA(VLOOKUP($B11,'ŠIFRANT ZA INDUSTRY'!M:M,1,0),0)=0,0,1)</f>
        <v>1</v>
      </c>
      <c r="S11">
        <f>IF(_xlfn.IFNA(VLOOKUP($B11,'ŠIFRANT ZA INDUSTRY'!N:N,1,0),0)=0,0,1)</f>
        <v>0</v>
      </c>
      <c r="T11" t="b">
        <f t="shared" si="2"/>
        <v>1</v>
      </c>
    </row>
    <row r="12" spans="1:20" x14ac:dyDescent="0.3">
      <c r="A12" t="str">
        <f t="shared" si="1"/>
        <v>01.23</v>
      </c>
      <c r="B12" s="44" t="s">
        <v>350</v>
      </c>
      <c r="C12" s="25"/>
      <c r="D12" s="25" t="s">
        <v>349</v>
      </c>
      <c r="E12">
        <f t="shared" si="0"/>
        <v>1</v>
      </c>
      <c r="F12">
        <f>IF(_xlfn.IFNA(VLOOKUP(B12,'ŠIFRANT ZA INDUSTRY'!A:A,1,0),0)=0,0,1)</f>
        <v>0</v>
      </c>
      <c r="G12">
        <f>IF(_xlfn.IFNA(VLOOKUP($B12,'ŠIFRANT ZA INDUSTRY'!B:B,1,0),0)=0,0,1)</f>
        <v>0</v>
      </c>
      <c r="H12">
        <f>IF(_xlfn.IFNA(VLOOKUP($B12,'ŠIFRANT ZA INDUSTRY'!C:C,1,0),0)=0,0,1)</f>
        <v>0</v>
      </c>
      <c r="I12">
        <f>IF(_xlfn.IFNA(VLOOKUP($B12,'ŠIFRANT ZA INDUSTRY'!D:D,1,0),0)=0,0,1)</f>
        <v>0</v>
      </c>
      <c r="J12">
        <f>IF(_xlfn.IFNA(VLOOKUP($B12,'ŠIFRANT ZA INDUSTRY'!E:E,1,0),0)=0,0,1)</f>
        <v>0</v>
      </c>
      <c r="K12">
        <f>IF(_xlfn.IFNA(VLOOKUP($B12,'ŠIFRANT ZA INDUSTRY'!F:F,1,0),0)=0,0,1)</f>
        <v>0</v>
      </c>
      <c r="L12">
        <f>IF(_xlfn.IFNA(VLOOKUP($B12,'ŠIFRANT ZA INDUSTRY'!G:G,1,0),0)=0,0,1)</f>
        <v>0</v>
      </c>
      <c r="M12">
        <f>IF(_xlfn.IFNA(VLOOKUP($B12,'ŠIFRANT ZA INDUSTRY'!H:H,1,0),0)=0,0,1)</f>
        <v>0</v>
      </c>
      <c r="N12">
        <f>IF(_xlfn.IFNA(VLOOKUP($B12,'ŠIFRANT ZA INDUSTRY'!I:I,1,0),0)=0,0,1)</f>
        <v>0</v>
      </c>
      <c r="O12">
        <f>IF(_xlfn.IFNA(VLOOKUP($B12,'ŠIFRANT ZA INDUSTRY'!J:J,1,0),0)=0,0,1)</f>
        <v>0</v>
      </c>
      <c r="P12">
        <f>IF(_xlfn.IFNA(VLOOKUP($B12,'ŠIFRANT ZA INDUSTRY'!K:K,1,0),0)=0,0,1)</f>
        <v>0</v>
      </c>
      <c r="Q12">
        <f>IF(_xlfn.IFNA(VLOOKUP($B12,'ŠIFRANT ZA INDUSTRY'!L:L,1,0),0)=0,0,1)</f>
        <v>0</v>
      </c>
      <c r="R12">
        <f>IF(_xlfn.IFNA(VLOOKUP($B12,'ŠIFRANT ZA INDUSTRY'!M:M,1,0),0)=0,0,1)</f>
        <v>1</v>
      </c>
      <c r="S12">
        <f>IF(_xlfn.IFNA(VLOOKUP($B12,'ŠIFRANT ZA INDUSTRY'!N:N,1,0),0)=0,0,1)</f>
        <v>0</v>
      </c>
      <c r="T12" t="b">
        <f t="shared" si="2"/>
        <v>1</v>
      </c>
    </row>
    <row r="13" spans="1:20" x14ac:dyDescent="0.3">
      <c r="A13" t="str">
        <f t="shared" si="1"/>
        <v>01.24</v>
      </c>
      <c r="B13" s="44" t="s">
        <v>352</v>
      </c>
      <c r="C13" s="25"/>
      <c r="D13" s="25" t="s">
        <v>351</v>
      </c>
      <c r="E13">
        <f t="shared" si="0"/>
        <v>1</v>
      </c>
      <c r="F13">
        <f>IF(_xlfn.IFNA(VLOOKUP(B13,'ŠIFRANT ZA INDUSTRY'!A:A,1,0),0)=0,0,1)</f>
        <v>0</v>
      </c>
      <c r="G13">
        <f>IF(_xlfn.IFNA(VLOOKUP($B13,'ŠIFRANT ZA INDUSTRY'!B:B,1,0),0)=0,0,1)</f>
        <v>0</v>
      </c>
      <c r="H13">
        <f>IF(_xlfn.IFNA(VLOOKUP($B13,'ŠIFRANT ZA INDUSTRY'!C:C,1,0),0)=0,0,1)</f>
        <v>0</v>
      </c>
      <c r="I13">
        <f>IF(_xlfn.IFNA(VLOOKUP($B13,'ŠIFRANT ZA INDUSTRY'!D:D,1,0),0)=0,0,1)</f>
        <v>0</v>
      </c>
      <c r="J13">
        <f>IF(_xlfn.IFNA(VLOOKUP($B13,'ŠIFRANT ZA INDUSTRY'!E:E,1,0),0)=0,0,1)</f>
        <v>0</v>
      </c>
      <c r="K13">
        <f>IF(_xlfn.IFNA(VLOOKUP($B13,'ŠIFRANT ZA INDUSTRY'!F:F,1,0),0)=0,0,1)</f>
        <v>0</v>
      </c>
      <c r="L13">
        <f>IF(_xlfn.IFNA(VLOOKUP($B13,'ŠIFRANT ZA INDUSTRY'!G:G,1,0),0)=0,0,1)</f>
        <v>0</v>
      </c>
      <c r="M13">
        <f>IF(_xlfn.IFNA(VLOOKUP($B13,'ŠIFRANT ZA INDUSTRY'!H:H,1,0),0)=0,0,1)</f>
        <v>0</v>
      </c>
      <c r="N13">
        <f>IF(_xlfn.IFNA(VLOOKUP($B13,'ŠIFRANT ZA INDUSTRY'!I:I,1,0),0)=0,0,1)</f>
        <v>0</v>
      </c>
      <c r="O13">
        <f>IF(_xlfn.IFNA(VLOOKUP($B13,'ŠIFRANT ZA INDUSTRY'!J:J,1,0),0)=0,0,1)</f>
        <v>0</v>
      </c>
      <c r="P13">
        <f>IF(_xlfn.IFNA(VLOOKUP($B13,'ŠIFRANT ZA INDUSTRY'!K:K,1,0),0)=0,0,1)</f>
        <v>0</v>
      </c>
      <c r="Q13">
        <f>IF(_xlfn.IFNA(VLOOKUP($B13,'ŠIFRANT ZA INDUSTRY'!L:L,1,0),0)=0,0,1)</f>
        <v>0</v>
      </c>
      <c r="R13">
        <f>IF(_xlfn.IFNA(VLOOKUP($B13,'ŠIFRANT ZA INDUSTRY'!M:M,1,0),0)=0,0,1)</f>
        <v>1</v>
      </c>
      <c r="S13">
        <f>IF(_xlfn.IFNA(VLOOKUP($B13,'ŠIFRANT ZA INDUSTRY'!N:N,1,0),0)=0,0,1)</f>
        <v>0</v>
      </c>
      <c r="T13" t="b">
        <f t="shared" si="2"/>
        <v>1</v>
      </c>
    </row>
    <row r="14" spans="1:20" x14ac:dyDescent="0.3">
      <c r="A14" t="str">
        <f t="shared" si="1"/>
        <v>01.25</v>
      </c>
      <c r="B14" s="44" t="s">
        <v>354</v>
      </c>
      <c r="C14" s="25"/>
      <c r="D14" s="25" t="s">
        <v>353</v>
      </c>
      <c r="E14">
        <f t="shared" si="0"/>
        <v>1</v>
      </c>
      <c r="F14">
        <f>IF(_xlfn.IFNA(VLOOKUP(B14,'ŠIFRANT ZA INDUSTRY'!A:A,1,0),0)=0,0,1)</f>
        <v>0</v>
      </c>
      <c r="G14">
        <f>IF(_xlfn.IFNA(VLOOKUP($B14,'ŠIFRANT ZA INDUSTRY'!B:B,1,0),0)=0,0,1)</f>
        <v>0</v>
      </c>
      <c r="H14">
        <f>IF(_xlfn.IFNA(VLOOKUP($B14,'ŠIFRANT ZA INDUSTRY'!C:C,1,0),0)=0,0,1)</f>
        <v>0</v>
      </c>
      <c r="I14">
        <f>IF(_xlfn.IFNA(VLOOKUP($B14,'ŠIFRANT ZA INDUSTRY'!D:D,1,0),0)=0,0,1)</f>
        <v>0</v>
      </c>
      <c r="J14">
        <f>IF(_xlfn.IFNA(VLOOKUP($B14,'ŠIFRANT ZA INDUSTRY'!E:E,1,0),0)=0,0,1)</f>
        <v>0</v>
      </c>
      <c r="K14">
        <f>IF(_xlfn.IFNA(VLOOKUP($B14,'ŠIFRANT ZA INDUSTRY'!F:F,1,0),0)=0,0,1)</f>
        <v>0</v>
      </c>
      <c r="L14">
        <f>IF(_xlfn.IFNA(VLOOKUP($B14,'ŠIFRANT ZA INDUSTRY'!G:G,1,0),0)=0,0,1)</f>
        <v>0</v>
      </c>
      <c r="M14">
        <f>IF(_xlfn.IFNA(VLOOKUP($B14,'ŠIFRANT ZA INDUSTRY'!H:H,1,0),0)=0,0,1)</f>
        <v>0</v>
      </c>
      <c r="N14">
        <f>IF(_xlfn.IFNA(VLOOKUP($B14,'ŠIFRANT ZA INDUSTRY'!I:I,1,0),0)=0,0,1)</f>
        <v>0</v>
      </c>
      <c r="O14">
        <f>IF(_xlfn.IFNA(VLOOKUP($B14,'ŠIFRANT ZA INDUSTRY'!J:J,1,0),0)=0,0,1)</f>
        <v>0</v>
      </c>
      <c r="P14">
        <f>IF(_xlfn.IFNA(VLOOKUP($B14,'ŠIFRANT ZA INDUSTRY'!K:K,1,0),0)=0,0,1)</f>
        <v>0</v>
      </c>
      <c r="Q14">
        <f>IF(_xlfn.IFNA(VLOOKUP($B14,'ŠIFRANT ZA INDUSTRY'!L:L,1,0),0)=0,0,1)</f>
        <v>0</v>
      </c>
      <c r="R14">
        <f>IF(_xlfn.IFNA(VLOOKUP($B14,'ŠIFRANT ZA INDUSTRY'!M:M,1,0),0)=0,0,1)</f>
        <v>1</v>
      </c>
      <c r="S14">
        <f>IF(_xlfn.IFNA(VLOOKUP($B14,'ŠIFRANT ZA INDUSTRY'!N:N,1,0),0)=0,0,1)</f>
        <v>0</v>
      </c>
      <c r="T14" t="b">
        <f t="shared" si="2"/>
        <v>1</v>
      </c>
    </row>
    <row r="15" spans="1:20" x14ac:dyDescent="0.3">
      <c r="A15" t="str">
        <f t="shared" si="1"/>
        <v>01.26</v>
      </c>
      <c r="B15" s="44" t="s">
        <v>356</v>
      </c>
      <c r="C15" s="25"/>
      <c r="D15" s="25" t="s">
        <v>355</v>
      </c>
      <c r="E15">
        <f t="shared" si="0"/>
        <v>1</v>
      </c>
      <c r="F15">
        <f>IF(_xlfn.IFNA(VLOOKUP(B15,'ŠIFRANT ZA INDUSTRY'!A:A,1,0),0)=0,0,1)</f>
        <v>0</v>
      </c>
      <c r="G15">
        <f>IF(_xlfn.IFNA(VLOOKUP($B15,'ŠIFRANT ZA INDUSTRY'!B:B,1,0),0)=0,0,1)</f>
        <v>0</v>
      </c>
      <c r="H15">
        <f>IF(_xlfn.IFNA(VLOOKUP($B15,'ŠIFRANT ZA INDUSTRY'!C:C,1,0),0)=0,0,1)</f>
        <v>0</v>
      </c>
      <c r="I15">
        <f>IF(_xlfn.IFNA(VLOOKUP($B15,'ŠIFRANT ZA INDUSTRY'!D:D,1,0),0)=0,0,1)</f>
        <v>0</v>
      </c>
      <c r="J15">
        <f>IF(_xlfn.IFNA(VLOOKUP($B15,'ŠIFRANT ZA INDUSTRY'!E:E,1,0),0)=0,0,1)</f>
        <v>0</v>
      </c>
      <c r="K15">
        <f>IF(_xlfn.IFNA(VLOOKUP($B15,'ŠIFRANT ZA INDUSTRY'!F:F,1,0),0)=0,0,1)</f>
        <v>0</v>
      </c>
      <c r="L15">
        <f>IF(_xlfn.IFNA(VLOOKUP($B15,'ŠIFRANT ZA INDUSTRY'!G:G,1,0),0)=0,0,1)</f>
        <v>0</v>
      </c>
      <c r="M15">
        <f>IF(_xlfn.IFNA(VLOOKUP($B15,'ŠIFRANT ZA INDUSTRY'!H:H,1,0),0)=0,0,1)</f>
        <v>0</v>
      </c>
      <c r="N15">
        <f>IF(_xlfn.IFNA(VLOOKUP($B15,'ŠIFRANT ZA INDUSTRY'!I:I,1,0),0)=0,0,1)</f>
        <v>0</v>
      </c>
      <c r="O15">
        <f>IF(_xlfn.IFNA(VLOOKUP($B15,'ŠIFRANT ZA INDUSTRY'!J:J,1,0),0)=0,0,1)</f>
        <v>0</v>
      </c>
      <c r="P15">
        <f>IF(_xlfn.IFNA(VLOOKUP($B15,'ŠIFRANT ZA INDUSTRY'!K:K,1,0),0)=0,0,1)</f>
        <v>0</v>
      </c>
      <c r="Q15">
        <f>IF(_xlfn.IFNA(VLOOKUP($B15,'ŠIFRANT ZA INDUSTRY'!L:L,1,0),0)=0,0,1)</f>
        <v>0</v>
      </c>
      <c r="R15">
        <f>IF(_xlfn.IFNA(VLOOKUP($B15,'ŠIFRANT ZA INDUSTRY'!M:M,1,0),0)=0,0,1)</f>
        <v>1</v>
      </c>
      <c r="S15">
        <f>IF(_xlfn.IFNA(VLOOKUP($B15,'ŠIFRANT ZA INDUSTRY'!N:N,1,0),0)=0,0,1)</f>
        <v>0</v>
      </c>
      <c r="T15" t="b">
        <f t="shared" si="2"/>
        <v>1</v>
      </c>
    </row>
    <row r="16" spans="1:20" x14ac:dyDescent="0.3">
      <c r="A16" t="str">
        <f t="shared" si="1"/>
        <v>01.27</v>
      </c>
      <c r="B16" s="44" t="s">
        <v>358</v>
      </c>
      <c r="C16" s="25"/>
      <c r="D16" s="25" t="s">
        <v>357</v>
      </c>
      <c r="E16">
        <f t="shared" si="0"/>
        <v>1</v>
      </c>
      <c r="F16">
        <f>IF(_xlfn.IFNA(VLOOKUP(B16,'ŠIFRANT ZA INDUSTRY'!A:A,1,0),0)=0,0,1)</f>
        <v>0</v>
      </c>
      <c r="G16">
        <f>IF(_xlfn.IFNA(VLOOKUP($B16,'ŠIFRANT ZA INDUSTRY'!B:B,1,0),0)=0,0,1)</f>
        <v>0</v>
      </c>
      <c r="H16">
        <f>IF(_xlfn.IFNA(VLOOKUP($B16,'ŠIFRANT ZA INDUSTRY'!C:C,1,0),0)=0,0,1)</f>
        <v>0</v>
      </c>
      <c r="I16">
        <f>IF(_xlfn.IFNA(VLOOKUP($B16,'ŠIFRANT ZA INDUSTRY'!D:D,1,0),0)=0,0,1)</f>
        <v>0</v>
      </c>
      <c r="J16">
        <f>IF(_xlfn.IFNA(VLOOKUP($B16,'ŠIFRANT ZA INDUSTRY'!E:E,1,0),0)=0,0,1)</f>
        <v>0</v>
      </c>
      <c r="K16">
        <f>IF(_xlfn.IFNA(VLOOKUP($B16,'ŠIFRANT ZA INDUSTRY'!F:F,1,0),0)=0,0,1)</f>
        <v>0</v>
      </c>
      <c r="L16">
        <f>IF(_xlfn.IFNA(VLOOKUP($B16,'ŠIFRANT ZA INDUSTRY'!G:G,1,0),0)=0,0,1)</f>
        <v>0</v>
      </c>
      <c r="M16">
        <f>IF(_xlfn.IFNA(VLOOKUP($B16,'ŠIFRANT ZA INDUSTRY'!H:H,1,0),0)=0,0,1)</f>
        <v>0</v>
      </c>
      <c r="N16">
        <f>IF(_xlfn.IFNA(VLOOKUP($B16,'ŠIFRANT ZA INDUSTRY'!I:I,1,0),0)=0,0,1)</f>
        <v>0</v>
      </c>
      <c r="O16">
        <f>IF(_xlfn.IFNA(VLOOKUP($B16,'ŠIFRANT ZA INDUSTRY'!J:J,1,0),0)=0,0,1)</f>
        <v>0</v>
      </c>
      <c r="P16">
        <f>IF(_xlfn.IFNA(VLOOKUP($B16,'ŠIFRANT ZA INDUSTRY'!K:K,1,0),0)=0,0,1)</f>
        <v>0</v>
      </c>
      <c r="Q16">
        <f>IF(_xlfn.IFNA(VLOOKUP($B16,'ŠIFRANT ZA INDUSTRY'!L:L,1,0),0)=0,0,1)</f>
        <v>0</v>
      </c>
      <c r="R16">
        <f>IF(_xlfn.IFNA(VLOOKUP($B16,'ŠIFRANT ZA INDUSTRY'!M:M,1,0),0)=0,0,1)</f>
        <v>1</v>
      </c>
      <c r="S16">
        <f>IF(_xlfn.IFNA(VLOOKUP($B16,'ŠIFRANT ZA INDUSTRY'!N:N,1,0),0)=0,0,1)</f>
        <v>0</v>
      </c>
      <c r="T16" t="b">
        <f t="shared" si="2"/>
        <v>1</v>
      </c>
    </row>
    <row r="17" spans="1:20" x14ac:dyDescent="0.3">
      <c r="A17" t="str">
        <f t="shared" si="1"/>
        <v>01.28</v>
      </c>
      <c r="B17" s="44" t="s">
        <v>360</v>
      </c>
      <c r="C17" s="25"/>
      <c r="D17" s="25" t="s">
        <v>359</v>
      </c>
      <c r="E17">
        <f t="shared" si="0"/>
        <v>1</v>
      </c>
      <c r="F17">
        <f>IF(_xlfn.IFNA(VLOOKUP(B17,'ŠIFRANT ZA INDUSTRY'!A:A,1,0),0)=0,0,1)</f>
        <v>0</v>
      </c>
      <c r="G17">
        <f>IF(_xlfn.IFNA(VLOOKUP($B17,'ŠIFRANT ZA INDUSTRY'!B:B,1,0),0)=0,0,1)</f>
        <v>0</v>
      </c>
      <c r="H17">
        <f>IF(_xlfn.IFNA(VLOOKUP($B17,'ŠIFRANT ZA INDUSTRY'!C:C,1,0),0)=0,0,1)</f>
        <v>0</v>
      </c>
      <c r="I17">
        <f>IF(_xlfn.IFNA(VLOOKUP($B17,'ŠIFRANT ZA INDUSTRY'!D:D,1,0),0)=0,0,1)</f>
        <v>0</v>
      </c>
      <c r="J17">
        <f>IF(_xlfn.IFNA(VLOOKUP($B17,'ŠIFRANT ZA INDUSTRY'!E:E,1,0),0)=0,0,1)</f>
        <v>0</v>
      </c>
      <c r="K17">
        <f>IF(_xlfn.IFNA(VLOOKUP($B17,'ŠIFRANT ZA INDUSTRY'!F:F,1,0),0)=0,0,1)</f>
        <v>0</v>
      </c>
      <c r="L17">
        <f>IF(_xlfn.IFNA(VLOOKUP($B17,'ŠIFRANT ZA INDUSTRY'!G:G,1,0),0)=0,0,1)</f>
        <v>0</v>
      </c>
      <c r="M17">
        <f>IF(_xlfn.IFNA(VLOOKUP($B17,'ŠIFRANT ZA INDUSTRY'!H:H,1,0),0)=0,0,1)</f>
        <v>0</v>
      </c>
      <c r="N17">
        <f>IF(_xlfn.IFNA(VLOOKUP($B17,'ŠIFRANT ZA INDUSTRY'!I:I,1,0),0)=0,0,1)</f>
        <v>0</v>
      </c>
      <c r="O17">
        <f>IF(_xlfn.IFNA(VLOOKUP($B17,'ŠIFRANT ZA INDUSTRY'!J:J,1,0),0)=0,0,1)</f>
        <v>0</v>
      </c>
      <c r="P17">
        <f>IF(_xlfn.IFNA(VLOOKUP($B17,'ŠIFRANT ZA INDUSTRY'!K:K,1,0),0)=0,0,1)</f>
        <v>0</v>
      </c>
      <c r="Q17">
        <f>IF(_xlfn.IFNA(VLOOKUP($B17,'ŠIFRANT ZA INDUSTRY'!L:L,1,0),0)=0,0,1)</f>
        <v>0</v>
      </c>
      <c r="R17">
        <f>IF(_xlfn.IFNA(VLOOKUP($B17,'ŠIFRANT ZA INDUSTRY'!M:M,1,0),0)=0,0,1)</f>
        <v>1</v>
      </c>
      <c r="S17">
        <f>IF(_xlfn.IFNA(VLOOKUP($B17,'ŠIFRANT ZA INDUSTRY'!N:N,1,0),0)=0,0,1)</f>
        <v>0</v>
      </c>
      <c r="T17" t="b">
        <f t="shared" si="2"/>
        <v>1</v>
      </c>
    </row>
    <row r="18" spans="1:20" x14ac:dyDescent="0.3">
      <c r="A18" t="str">
        <f t="shared" si="1"/>
        <v>01.29</v>
      </c>
      <c r="B18" s="44" t="s">
        <v>362</v>
      </c>
      <c r="C18" s="25"/>
      <c r="D18" s="25" t="s">
        <v>361</v>
      </c>
      <c r="E18">
        <f t="shared" si="0"/>
        <v>1</v>
      </c>
      <c r="F18">
        <f>IF(_xlfn.IFNA(VLOOKUP(B18,'ŠIFRANT ZA INDUSTRY'!A:A,1,0),0)=0,0,1)</f>
        <v>0</v>
      </c>
      <c r="G18">
        <f>IF(_xlfn.IFNA(VLOOKUP($B18,'ŠIFRANT ZA INDUSTRY'!B:B,1,0),0)=0,0,1)</f>
        <v>0</v>
      </c>
      <c r="H18">
        <f>IF(_xlfn.IFNA(VLOOKUP($B18,'ŠIFRANT ZA INDUSTRY'!C:C,1,0),0)=0,0,1)</f>
        <v>0</v>
      </c>
      <c r="I18">
        <f>IF(_xlfn.IFNA(VLOOKUP($B18,'ŠIFRANT ZA INDUSTRY'!D:D,1,0),0)=0,0,1)</f>
        <v>0</v>
      </c>
      <c r="J18">
        <f>IF(_xlfn.IFNA(VLOOKUP($B18,'ŠIFRANT ZA INDUSTRY'!E:E,1,0),0)=0,0,1)</f>
        <v>0</v>
      </c>
      <c r="K18">
        <f>IF(_xlfn.IFNA(VLOOKUP($B18,'ŠIFRANT ZA INDUSTRY'!F:F,1,0),0)=0,0,1)</f>
        <v>0</v>
      </c>
      <c r="L18">
        <f>IF(_xlfn.IFNA(VLOOKUP($B18,'ŠIFRANT ZA INDUSTRY'!G:G,1,0),0)=0,0,1)</f>
        <v>0</v>
      </c>
      <c r="M18">
        <f>IF(_xlfn.IFNA(VLOOKUP($B18,'ŠIFRANT ZA INDUSTRY'!H:H,1,0),0)=0,0,1)</f>
        <v>0</v>
      </c>
      <c r="N18">
        <f>IF(_xlfn.IFNA(VLOOKUP($B18,'ŠIFRANT ZA INDUSTRY'!I:I,1,0),0)=0,0,1)</f>
        <v>0</v>
      </c>
      <c r="O18">
        <f>IF(_xlfn.IFNA(VLOOKUP($B18,'ŠIFRANT ZA INDUSTRY'!J:J,1,0),0)=0,0,1)</f>
        <v>0</v>
      </c>
      <c r="P18">
        <f>IF(_xlfn.IFNA(VLOOKUP($B18,'ŠIFRANT ZA INDUSTRY'!K:K,1,0),0)=0,0,1)</f>
        <v>0</v>
      </c>
      <c r="Q18">
        <f>IF(_xlfn.IFNA(VLOOKUP($B18,'ŠIFRANT ZA INDUSTRY'!L:L,1,0),0)=0,0,1)</f>
        <v>0</v>
      </c>
      <c r="R18">
        <f>IF(_xlfn.IFNA(VLOOKUP($B18,'ŠIFRANT ZA INDUSTRY'!M:M,1,0),0)=0,0,1)</f>
        <v>1</v>
      </c>
      <c r="S18">
        <f>IF(_xlfn.IFNA(VLOOKUP($B18,'ŠIFRANT ZA INDUSTRY'!N:N,1,0),0)=0,0,1)</f>
        <v>0</v>
      </c>
      <c r="T18" t="b">
        <f t="shared" si="2"/>
        <v>1</v>
      </c>
    </row>
    <row r="19" spans="1:20" x14ac:dyDescent="0.3">
      <c r="A19" t="str">
        <f t="shared" si="1"/>
        <v>01.30</v>
      </c>
      <c r="B19" s="44" t="s">
        <v>364</v>
      </c>
      <c r="C19" s="25"/>
      <c r="D19" s="25" t="s">
        <v>363</v>
      </c>
      <c r="E19">
        <f t="shared" si="0"/>
        <v>1</v>
      </c>
      <c r="F19">
        <f>IF(_xlfn.IFNA(VLOOKUP(B19,'ŠIFRANT ZA INDUSTRY'!A:A,1,0),0)=0,0,1)</f>
        <v>0</v>
      </c>
      <c r="G19">
        <f>IF(_xlfn.IFNA(VLOOKUP($B19,'ŠIFRANT ZA INDUSTRY'!B:B,1,0),0)=0,0,1)</f>
        <v>0</v>
      </c>
      <c r="H19">
        <f>IF(_xlfn.IFNA(VLOOKUP($B19,'ŠIFRANT ZA INDUSTRY'!C:C,1,0),0)=0,0,1)</f>
        <v>0</v>
      </c>
      <c r="I19">
        <f>IF(_xlfn.IFNA(VLOOKUP($B19,'ŠIFRANT ZA INDUSTRY'!D:D,1,0),0)=0,0,1)</f>
        <v>0</v>
      </c>
      <c r="J19">
        <f>IF(_xlfn.IFNA(VLOOKUP($B19,'ŠIFRANT ZA INDUSTRY'!E:E,1,0),0)=0,0,1)</f>
        <v>0</v>
      </c>
      <c r="K19">
        <f>IF(_xlfn.IFNA(VLOOKUP($B19,'ŠIFRANT ZA INDUSTRY'!F:F,1,0),0)=0,0,1)</f>
        <v>0</v>
      </c>
      <c r="L19">
        <f>IF(_xlfn.IFNA(VLOOKUP($B19,'ŠIFRANT ZA INDUSTRY'!G:G,1,0),0)=0,0,1)</f>
        <v>0</v>
      </c>
      <c r="M19">
        <f>IF(_xlfn.IFNA(VLOOKUP($B19,'ŠIFRANT ZA INDUSTRY'!H:H,1,0),0)=0,0,1)</f>
        <v>0</v>
      </c>
      <c r="N19">
        <f>IF(_xlfn.IFNA(VLOOKUP($B19,'ŠIFRANT ZA INDUSTRY'!I:I,1,0),0)=0,0,1)</f>
        <v>0</v>
      </c>
      <c r="O19">
        <f>IF(_xlfn.IFNA(VLOOKUP($B19,'ŠIFRANT ZA INDUSTRY'!J:J,1,0),0)=0,0,1)</f>
        <v>0</v>
      </c>
      <c r="P19">
        <f>IF(_xlfn.IFNA(VLOOKUP($B19,'ŠIFRANT ZA INDUSTRY'!K:K,1,0),0)=0,0,1)</f>
        <v>0</v>
      </c>
      <c r="Q19">
        <f>IF(_xlfn.IFNA(VLOOKUP($B19,'ŠIFRANT ZA INDUSTRY'!L:L,1,0),0)=0,0,1)</f>
        <v>0</v>
      </c>
      <c r="R19">
        <f>IF(_xlfn.IFNA(VLOOKUP($B19,'ŠIFRANT ZA INDUSTRY'!M:M,1,0),0)=0,0,1)</f>
        <v>1</v>
      </c>
      <c r="S19">
        <f>IF(_xlfn.IFNA(VLOOKUP($B19,'ŠIFRANT ZA INDUSTRY'!N:N,1,0),0)=0,0,1)</f>
        <v>0</v>
      </c>
      <c r="T19" t="b">
        <f t="shared" si="2"/>
        <v>1</v>
      </c>
    </row>
    <row r="20" spans="1:20" x14ac:dyDescent="0.3">
      <c r="A20" t="str">
        <f t="shared" si="1"/>
        <v>01.41</v>
      </c>
      <c r="B20" s="44" t="s">
        <v>366</v>
      </c>
      <c r="C20" s="25"/>
      <c r="D20" s="25" t="s">
        <v>365</v>
      </c>
      <c r="E20">
        <f t="shared" si="0"/>
        <v>1</v>
      </c>
      <c r="F20">
        <f>IF(_xlfn.IFNA(VLOOKUP(B20,'ŠIFRANT ZA INDUSTRY'!A:A,1,0),0)=0,0,1)</f>
        <v>0</v>
      </c>
      <c r="G20">
        <f>IF(_xlfn.IFNA(VLOOKUP($B20,'ŠIFRANT ZA INDUSTRY'!B:B,1,0),0)=0,0,1)</f>
        <v>0</v>
      </c>
      <c r="H20">
        <f>IF(_xlfn.IFNA(VLOOKUP($B20,'ŠIFRANT ZA INDUSTRY'!C:C,1,0),0)=0,0,1)</f>
        <v>0</v>
      </c>
      <c r="I20">
        <f>IF(_xlfn.IFNA(VLOOKUP($B20,'ŠIFRANT ZA INDUSTRY'!D:D,1,0),0)=0,0,1)</f>
        <v>0</v>
      </c>
      <c r="J20">
        <f>IF(_xlfn.IFNA(VLOOKUP($B20,'ŠIFRANT ZA INDUSTRY'!E:E,1,0),0)=0,0,1)</f>
        <v>0</v>
      </c>
      <c r="K20">
        <f>IF(_xlfn.IFNA(VLOOKUP($B20,'ŠIFRANT ZA INDUSTRY'!F:F,1,0),0)=0,0,1)</f>
        <v>0</v>
      </c>
      <c r="L20">
        <f>IF(_xlfn.IFNA(VLOOKUP($B20,'ŠIFRANT ZA INDUSTRY'!G:G,1,0),0)=0,0,1)</f>
        <v>0</v>
      </c>
      <c r="M20">
        <f>IF(_xlfn.IFNA(VLOOKUP($B20,'ŠIFRANT ZA INDUSTRY'!H:H,1,0),0)=0,0,1)</f>
        <v>0</v>
      </c>
      <c r="N20">
        <f>IF(_xlfn.IFNA(VLOOKUP($B20,'ŠIFRANT ZA INDUSTRY'!I:I,1,0),0)=0,0,1)</f>
        <v>0</v>
      </c>
      <c r="O20">
        <f>IF(_xlfn.IFNA(VLOOKUP($B20,'ŠIFRANT ZA INDUSTRY'!J:J,1,0),0)=0,0,1)</f>
        <v>0</v>
      </c>
      <c r="P20">
        <f>IF(_xlfn.IFNA(VLOOKUP($B20,'ŠIFRANT ZA INDUSTRY'!K:K,1,0),0)=0,0,1)</f>
        <v>0</v>
      </c>
      <c r="Q20">
        <f>IF(_xlfn.IFNA(VLOOKUP($B20,'ŠIFRANT ZA INDUSTRY'!L:L,1,0),0)=0,0,1)</f>
        <v>0</v>
      </c>
      <c r="R20">
        <f>IF(_xlfn.IFNA(VLOOKUP($B20,'ŠIFRANT ZA INDUSTRY'!M:M,1,0),0)=0,0,1)</f>
        <v>1</v>
      </c>
      <c r="S20">
        <f>IF(_xlfn.IFNA(VLOOKUP($B20,'ŠIFRANT ZA INDUSTRY'!N:N,1,0),0)=0,0,1)</f>
        <v>0</v>
      </c>
      <c r="T20" t="b">
        <f t="shared" si="2"/>
        <v>1</v>
      </c>
    </row>
    <row r="21" spans="1:20" x14ac:dyDescent="0.3">
      <c r="A21" t="str">
        <f t="shared" si="1"/>
        <v>01.42</v>
      </c>
      <c r="B21" s="44" t="s">
        <v>368</v>
      </c>
      <c r="C21" s="25"/>
      <c r="D21" s="25" t="s">
        <v>367</v>
      </c>
      <c r="E21">
        <f t="shared" si="0"/>
        <v>1</v>
      </c>
      <c r="F21">
        <f>IF(_xlfn.IFNA(VLOOKUP(B21,'ŠIFRANT ZA INDUSTRY'!A:A,1,0),0)=0,0,1)</f>
        <v>0</v>
      </c>
      <c r="G21">
        <f>IF(_xlfn.IFNA(VLOOKUP($B21,'ŠIFRANT ZA INDUSTRY'!B:B,1,0),0)=0,0,1)</f>
        <v>0</v>
      </c>
      <c r="H21">
        <f>IF(_xlfn.IFNA(VLOOKUP($B21,'ŠIFRANT ZA INDUSTRY'!C:C,1,0),0)=0,0,1)</f>
        <v>0</v>
      </c>
      <c r="I21">
        <f>IF(_xlfn.IFNA(VLOOKUP($B21,'ŠIFRANT ZA INDUSTRY'!D:D,1,0),0)=0,0,1)</f>
        <v>0</v>
      </c>
      <c r="J21">
        <f>IF(_xlfn.IFNA(VLOOKUP($B21,'ŠIFRANT ZA INDUSTRY'!E:E,1,0),0)=0,0,1)</f>
        <v>0</v>
      </c>
      <c r="K21">
        <f>IF(_xlfn.IFNA(VLOOKUP($B21,'ŠIFRANT ZA INDUSTRY'!F:F,1,0),0)=0,0,1)</f>
        <v>0</v>
      </c>
      <c r="L21">
        <f>IF(_xlfn.IFNA(VLOOKUP($B21,'ŠIFRANT ZA INDUSTRY'!G:G,1,0),0)=0,0,1)</f>
        <v>0</v>
      </c>
      <c r="M21">
        <f>IF(_xlfn.IFNA(VLOOKUP($B21,'ŠIFRANT ZA INDUSTRY'!H:H,1,0),0)=0,0,1)</f>
        <v>0</v>
      </c>
      <c r="N21">
        <f>IF(_xlfn.IFNA(VLOOKUP($B21,'ŠIFRANT ZA INDUSTRY'!I:I,1,0),0)=0,0,1)</f>
        <v>0</v>
      </c>
      <c r="O21">
        <f>IF(_xlfn.IFNA(VLOOKUP($B21,'ŠIFRANT ZA INDUSTRY'!J:J,1,0),0)=0,0,1)</f>
        <v>0</v>
      </c>
      <c r="P21">
        <f>IF(_xlfn.IFNA(VLOOKUP($B21,'ŠIFRANT ZA INDUSTRY'!K:K,1,0),0)=0,0,1)</f>
        <v>0</v>
      </c>
      <c r="Q21">
        <f>IF(_xlfn.IFNA(VLOOKUP($B21,'ŠIFRANT ZA INDUSTRY'!L:L,1,0),0)=0,0,1)</f>
        <v>0</v>
      </c>
      <c r="R21">
        <f>IF(_xlfn.IFNA(VLOOKUP($B21,'ŠIFRANT ZA INDUSTRY'!M:M,1,0),0)=0,0,1)</f>
        <v>1</v>
      </c>
      <c r="S21">
        <f>IF(_xlfn.IFNA(VLOOKUP($B21,'ŠIFRANT ZA INDUSTRY'!N:N,1,0),0)=0,0,1)</f>
        <v>0</v>
      </c>
      <c r="T21" t="b">
        <f t="shared" si="2"/>
        <v>1</v>
      </c>
    </row>
    <row r="22" spans="1:20" x14ac:dyDescent="0.3">
      <c r="A22" t="str">
        <f t="shared" si="1"/>
        <v>01.43</v>
      </c>
      <c r="B22" s="44" t="s">
        <v>370</v>
      </c>
      <c r="C22" s="25"/>
      <c r="D22" s="25" t="s">
        <v>369</v>
      </c>
      <c r="E22">
        <f t="shared" si="0"/>
        <v>1</v>
      </c>
      <c r="F22">
        <f>IF(_xlfn.IFNA(VLOOKUP(B22,'ŠIFRANT ZA INDUSTRY'!A:A,1,0),0)=0,0,1)</f>
        <v>0</v>
      </c>
      <c r="G22">
        <f>IF(_xlfn.IFNA(VLOOKUP($B22,'ŠIFRANT ZA INDUSTRY'!B:B,1,0),0)=0,0,1)</f>
        <v>0</v>
      </c>
      <c r="H22">
        <f>IF(_xlfn.IFNA(VLOOKUP($B22,'ŠIFRANT ZA INDUSTRY'!C:C,1,0),0)=0,0,1)</f>
        <v>0</v>
      </c>
      <c r="I22">
        <f>IF(_xlfn.IFNA(VLOOKUP($B22,'ŠIFRANT ZA INDUSTRY'!D:D,1,0),0)=0,0,1)</f>
        <v>0</v>
      </c>
      <c r="J22">
        <f>IF(_xlfn.IFNA(VLOOKUP($B22,'ŠIFRANT ZA INDUSTRY'!E:E,1,0),0)=0,0,1)</f>
        <v>0</v>
      </c>
      <c r="K22">
        <f>IF(_xlfn.IFNA(VLOOKUP($B22,'ŠIFRANT ZA INDUSTRY'!F:F,1,0),0)=0,0,1)</f>
        <v>0</v>
      </c>
      <c r="L22">
        <f>IF(_xlfn.IFNA(VLOOKUP($B22,'ŠIFRANT ZA INDUSTRY'!G:G,1,0),0)=0,0,1)</f>
        <v>0</v>
      </c>
      <c r="M22">
        <f>IF(_xlfn.IFNA(VLOOKUP($B22,'ŠIFRANT ZA INDUSTRY'!H:H,1,0),0)=0,0,1)</f>
        <v>0</v>
      </c>
      <c r="N22">
        <f>IF(_xlfn.IFNA(VLOOKUP($B22,'ŠIFRANT ZA INDUSTRY'!I:I,1,0),0)=0,0,1)</f>
        <v>0</v>
      </c>
      <c r="O22">
        <f>IF(_xlfn.IFNA(VLOOKUP($B22,'ŠIFRANT ZA INDUSTRY'!J:J,1,0),0)=0,0,1)</f>
        <v>0</v>
      </c>
      <c r="P22">
        <f>IF(_xlfn.IFNA(VLOOKUP($B22,'ŠIFRANT ZA INDUSTRY'!K:K,1,0),0)=0,0,1)</f>
        <v>0</v>
      </c>
      <c r="Q22">
        <f>IF(_xlfn.IFNA(VLOOKUP($B22,'ŠIFRANT ZA INDUSTRY'!L:L,1,0),0)=0,0,1)</f>
        <v>0</v>
      </c>
      <c r="R22">
        <f>IF(_xlfn.IFNA(VLOOKUP($B22,'ŠIFRANT ZA INDUSTRY'!M:M,1,0),0)=0,0,1)</f>
        <v>1</v>
      </c>
      <c r="S22">
        <f>IF(_xlfn.IFNA(VLOOKUP($B22,'ŠIFRANT ZA INDUSTRY'!N:N,1,0),0)=0,0,1)</f>
        <v>0</v>
      </c>
      <c r="T22" t="b">
        <f t="shared" si="2"/>
        <v>1</v>
      </c>
    </row>
    <row r="23" spans="1:20" x14ac:dyDescent="0.3">
      <c r="A23" t="str">
        <f t="shared" si="1"/>
        <v>01.44</v>
      </c>
      <c r="B23" s="44" t="s">
        <v>372</v>
      </c>
      <c r="C23" s="25"/>
      <c r="D23" s="25" t="s">
        <v>371</v>
      </c>
      <c r="E23">
        <f t="shared" si="0"/>
        <v>1</v>
      </c>
      <c r="F23">
        <f>IF(_xlfn.IFNA(VLOOKUP(B23,'ŠIFRANT ZA INDUSTRY'!A:A,1,0),0)=0,0,1)</f>
        <v>0</v>
      </c>
      <c r="G23">
        <f>IF(_xlfn.IFNA(VLOOKUP($B23,'ŠIFRANT ZA INDUSTRY'!B:B,1,0),0)=0,0,1)</f>
        <v>0</v>
      </c>
      <c r="H23">
        <f>IF(_xlfn.IFNA(VLOOKUP($B23,'ŠIFRANT ZA INDUSTRY'!C:C,1,0),0)=0,0,1)</f>
        <v>0</v>
      </c>
      <c r="I23">
        <f>IF(_xlfn.IFNA(VLOOKUP($B23,'ŠIFRANT ZA INDUSTRY'!D:D,1,0),0)=0,0,1)</f>
        <v>0</v>
      </c>
      <c r="J23">
        <f>IF(_xlfn.IFNA(VLOOKUP($B23,'ŠIFRANT ZA INDUSTRY'!E:E,1,0),0)=0,0,1)</f>
        <v>0</v>
      </c>
      <c r="K23">
        <f>IF(_xlfn.IFNA(VLOOKUP($B23,'ŠIFRANT ZA INDUSTRY'!F:F,1,0),0)=0,0,1)</f>
        <v>0</v>
      </c>
      <c r="L23">
        <f>IF(_xlfn.IFNA(VLOOKUP($B23,'ŠIFRANT ZA INDUSTRY'!G:G,1,0),0)=0,0,1)</f>
        <v>0</v>
      </c>
      <c r="M23">
        <f>IF(_xlfn.IFNA(VLOOKUP($B23,'ŠIFRANT ZA INDUSTRY'!H:H,1,0),0)=0,0,1)</f>
        <v>0</v>
      </c>
      <c r="N23">
        <f>IF(_xlfn.IFNA(VLOOKUP($B23,'ŠIFRANT ZA INDUSTRY'!I:I,1,0),0)=0,0,1)</f>
        <v>0</v>
      </c>
      <c r="O23">
        <f>IF(_xlfn.IFNA(VLOOKUP($B23,'ŠIFRANT ZA INDUSTRY'!J:J,1,0),0)=0,0,1)</f>
        <v>0</v>
      </c>
      <c r="P23">
        <f>IF(_xlfn.IFNA(VLOOKUP($B23,'ŠIFRANT ZA INDUSTRY'!K:K,1,0),0)=0,0,1)</f>
        <v>0</v>
      </c>
      <c r="Q23">
        <f>IF(_xlfn.IFNA(VLOOKUP($B23,'ŠIFRANT ZA INDUSTRY'!L:L,1,0),0)=0,0,1)</f>
        <v>0</v>
      </c>
      <c r="R23">
        <f>IF(_xlfn.IFNA(VLOOKUP($B23,'ŠIFRANT ZA INDUSTRY'!M:M,1,0),0)=0,0,1)</f>
        <v>1</v>
      </c>
      <c r="S23">
        <f>IF(_xlfn.IFNA(VLOOKUP($B23,'ŠIFRANT ZA INDUSTRY'!N:N,1,0),0)=0,0,1)</f>
        <v>0</v>
      </c>
      <c r="T23" t="b">
        <f t="shared" si="2"/>
        <v>1</v>
      </c>
    </row>
    <row r="24" spans="1:20" x14ac:dyDescent="0.3">
      <c r="A24" t="str">
        <f t="shared" si="1"/>
        <v>01.45</v>
      </c>
      <c r="B24" s="44" t="s">
        <v>374</v>
      </c>
      <c r="C24" s="25"/>
      <c r="D24" s="25" t="s">
        <v>373</v>
      </c>
      <c r="E24">
        <f t="shared" si="0"/>
        <v>1</v>
      </c>
      <c r="F24">
        <f>IF(_xlfn.IFNA(VLOOKUP(B24,'ŠIFRANT ZA INDUSTRY'!A:A,1,0),0)=0,0,1)</f>
        <v>0</v>
      </c>
      <c r="G24">
        <f>IF(_xlfn.IFNA(VLOOKUP($B24,'ŠIFRANT ZA INDUSTRY'!B:B,1,0),0)=0,0,1)</f>
        <v>0</v>
      </c>
      <c r="H24">
        <f>IF(_xlfn.IFNA(VLOOKUP($B24,'ŠIFRANT ZA INDUSTRY'!C:C,1,0),0)=0,0,1)</f>
        <v>0</v>
      </c>
      <c r="I24">
        <f>IF(_xlfn.IFNA(VLOOKUP($B24,'ŠIFRANT ZA INDUSTRY'!D:D,1,0),0)=0,0,1)</f>
        <v>0</v>
      </c>
      <c r="J24">
        <f>IF(_xlfn.IFNA(VLOOKUP($B24,'ŠIFRANT ZA INDUSTRY'!E:E,1,0),0)=0,0,1)</f>
        <v>0</v>
      </c>
      <c r="K24">
        <f>IF(_xlfn.IFNA(VLOOKUP($B24,'ŠIFRANT ZA INDUSTRY'!F:F,1,0),0)=0,0,1)</f>
        <v>0</v>
      </c>
      <c r="L24">
        <f>IF(_xlfn.IFNA(VLOOKUP($B24,'ŠIFRANT ZA INDUSTRY'!G:G,1,0),0)=0,0,1)</f>
        <v>0</v>
      </c>
      <c r="M24">
        <f>IF(_xlfn.IFNA(VLOOKUP($B24,'ŠIFRANT ZA INDUSTRY'!H:H,1,0),0)=0,0,1)</f>
        <v>0</v>
      </c>
      <c r="N24">
        <f>IF(_xlfn.IFNA(VLOOKUP($B24,'ŠIFRANT ZA INDUSTRY'!I:I,1,0),0)=0,0,1)</f>
        <v>0</v>
      </c>
      <c r="O24">
        <f>IF(_xlfn.IFNA(VLOOKUP($B24,'ŠIFRANT ZA INDUSTRY'!J:J,1,0),0)=0,0,1)</f>
        <v>0</v>
      </c>
      <c r="P24">
        <f>IF(_xlfn.IFNA(VLOOKUP($B24,'ŠIFRANT ZA INDUSTRY'!K:K,1,0),0)=0,0,1)</f>
        <v>0</v>
      </c>
      <c r="Q24">
        <f>IF(_xlfn.IFNA(VLOOKUP($B24,'ŠIFRANT ZA INDUSTRY'!L:L,1,0),0)=0,0,1)</f>
        <v>0</v>
      </c>
      <c r="R24">
        <f>IF(_xlfn.IFNA(VLOOKUP($B24,'ŠIFRANT ZA INDUSTRY'!M:M,1,0),0)=0,0,1)</f>
        <v>1</v>
      </c>
      <c r="S24">
        <f>IF(_xlfn.IFNA(VLOOKUP($B24,'ŠIFRANT ZA INDUSTRY'!N:N,1,0),0)=0,0,1)</f>
        <v>0</v>
      </c>
      <c r="T24" t="b">
        <f t="shared" si="2"/>
        <v>1</v>
      </c>
    </row>
    <row r="25" spans="1:20" x14ac:dyDescent="0.3">
      <c r="A25" t="str">
        <f t="shared" si="1"/>
        <v>01.46</v>
      </c>
      <c r="B25" s="44" t="s">
        <v>376</v>
      </c>
      <c r="C25" s="25"/>
      <c r="D25" s="25" t="s">
        <v>375</v>
      </c>
      <c r="E25">
        <f t="shared" si="0"/>
        <v>1</v>
      </c>
      <c r="F25">
        <f>IF(_xlfn.IFNA(VLOOKUP(B25,'ŠIFRANT ZA INDUSTRY'!A:A,1,0),0)=0,0,1)</f>
        <v>0</v>
      </c>
      <c r="G25">
        <f>IF(_xlfn.IFNA(VLOOKUP($B25,'ŠIFRANT ZA INDUSTRY'!B:B,1,0),0)=0,0,1)</f>
        <v>0</v>
      </c>
      <c r="H25">
        <f>IF(_xlfn.IFNA(VLOOKUP($B25,'ŠIFRANT ZA INDUSTRY'!C:C,1,0),0)=0,0,1)</f>
        <v>0</v>
      </c>
      <c r="I25">
        <f>IF(_xlfn.IFNA(VLOOKUP($B25,'ŠIFRANT ZA INDUSTRY'!D:D,1,0),0)=0,0,1)</f>
        <v>0</v>
      </c>
      <c r="J25">
        <f>IF(_xlfn.IFNA(VLOOKUP($B25,'ŠIFRANT ZA INDUSTRY'!E:E,1,0),0)=0,0,1)</f>
        <v>0</v>
      </c>
      <c r="K25">
        <f>IF(_xlfn.IFNA(VLOOKUP($B25,'ŠIFRANT ZA INDUSTRY'!F:F,1,0),0)=0,0,1)</f>
        <v>0</v>
      </c>
      <c r="L25">
        <f>IF(_xlfn.IFNA(VLOOKUP($B25,'ŠIFRANT ZA INDUSTRY'!G:G,1,0),0)=0,0,1)</f>
        <v>0</v>
      </c>
      <c r="M25">
        <f>IF(_xlfn.IFNA(VLOOKUP($B25,'ŠIFRANT ZA INDUSTRY'!H:H,1,0),0)=0,0,1)</f>
        <v>0</v>
      </c>
      <c r="N25">
        <f>IF(_xlfn.IFNA(VLOOKUP($B25,'ŠIFRANT ZA INDUSTRY'!I:I,1,0),0)=0,0,1)</f>
        <v>0</v>
      </c>
      <c r="O25">
        <f>IF(_xlfn.IFNA(VLOOKUP($B25,'ŠIFRANT ZA INDUSTRY'!J:J,1,0),0)=0,0,1)</f>
        <v>0</v>
      </c>
      <c r="P25">
        <f>IF(_xlfn.IFNA(VLOOKUP($B25,'ŠIFRANT ZA INDUSTRY'!K:K,1,0),0)=0,0,1)</f>
        <v>0</v>
      </c>
      <c r="Q25">
        <f>IF(_xlfn.IFNA(VLOOKUP($B25,'ŠIFRANT ZA INDUSTRY'!L:L,1,0),0)=0,0,1)</f>
        <v>0</v>
      </c>
      <c r="R25">
        <f>IF(_xlfn.IFNA(VLOOKUP($B25,'ŠIFRANT ZA INDUSTRY'!M:M,1,0),0)=0,0,1)</f>
        <v>1</v>
      </c>
      <c r="S25">
        <f>IF(_xlfn.IFNA(VLOOKUP($B25,'ŠIFRANT ZA INDUSTRY'!N:N,1,0),0)=0,0,1)</f>
        <v>0</v>
      </c>
      <c r="T25" t="b">
        <f t="shared" si="2"/>
        <v>1</v>
      </c>
    </row>
    <row r="26" spans="1:20" x14ac:dyDescent="0.3">
      <c r="A26" t="str">
        <f t="shared" si="1"/>
        <v>01.47</v>
      </c>
      <c r="B26" s="44" t="s">
        <v>378</v>
      </c>
      <c r="C26" s="25"/>
      <c r="D26" s="25" t="s">
        <v>377</v>
      </c>
      <c r="E26">
        <f t="shared" si="0"/>
        <v>1</v>
      </c>
      <c r="F26">
        <f>IF(_xlfn.IFNA(VLOOKUP(B26,'ŠIFRANT ZA INDUSTRY'!A:A,1,0),0)=0,0,1)</f>
        <v>0</v>
      </c>
      <c r="G26">
        <f>IF(_xlfn.IFNA(VLOOKUP($B26,'ŠIFRANT ZA INDUSTRY'!B:B,1,0),0)=0,0,1)</f>
        <v>0</v>
      </c>
      <c r="H26">
        <f>IF(_xlfn.IFNA(VLOOKUP($B26,'ŠIFRANT ZA INDUSTRY'!C:C,1,0),0)=0,0,1)</f>
        <v>0</v>
      </c>
      <c r="I26">
        <f>IF(_xlfn.IFNA(VLOOKUP($B26,'ŠIFRANT ZA INDUSTRY'!D:D,1,0),0)=0,0,1)</f>
        <v>0</v>
      </c>
      <c r="J26">
        <f>IF(_xlfn.IFNA(VLOOKUP($B26,'ŠIFRANT ZA INDUSTRY'!E:E,1,0),0)=0,0,1)</f>
        <v>0</v>
      </c>
      <c r="K26">
        <f>IF(_xlfn.IFNA(VLOOKUP($B26,'ŠIFRANT ZA INDUSTRY'!F:F,1,0),0)=0,0,1)</f>
        <v>0</v>
      </c>
      <c r="L26">
        <f>IF(_xlfn.IFNA(VLOOKUP($B26,'ŠIFRANT ZA INDUSTRY'!G:G,1,0),0)=0,0,1)</f>
        <v>0</v>
      </c>
      <c r="M26">
        <f>IF(_xlfn.IFNA(VLOOKUP($B26,'ŠIFRANT ZA INDUSTRY'!H:H,1,0),0)=0,0,1)</f>
        <v>0</v>
      </c>
      <c r="N26">
        <f>IF(_xlfn.IFNA(VLOOKUP($B26,'ŠIFRANT ZA INDUSTRY'!I:I,1,0),0)=0,0,1)</f>
        <v>0</v>
      </c>
      <c r="O26">
        <f>IF(_xlfn.IFNA(VLOOKUP($B26,'ŠIFRANT ZA INDUSTRY'!J:J,1,0),0)=0,0,1)</f>
        <v>0</v>
      </c>
      <c r="P26">
        <f>IF(_xlfn.IFNA(VLOOKUP($B26,'ŠIFRANT ZA INDUSTRY'!K:K,1,0),0)=0,0,1)</f>
        <v>0</v>
      </c>
      <c r="Q26">
        <f>IF(_xlfn.IFNA(VLOOKUP($B26,'ŠIFRANT ZA INDUSTRY'!L:L,1,0),0)=0,0,1)</f>
        <v>0</v>
      </c>
      <c r="R26">
        <f>IF(_xlfn.IFNA(VLOOKUP($B26,'ŠIFRANT ZA INDUSTRY'!M:M,1,0),0)=0,0,1)</f>
        <v>1</v>
      </c>
      <c r="S26">
        <f>IF(_xlfn.IFNA(VLOOKUP($B26,'ŠIFRANT ZA INDUSTRY'!N:N,1,0),0)=0,0,1)</f>
        <v>0</v>
      </c>
      <c r="T26" t="b">
        <f t="shared" si="2"/>
        <v>1</v>
      </c>
    </row>
    <row r="27" spans="1:20" x14ac:dyDescent="0.3">
      <c r="A27" t="str">
        <f t="shared" si="1"/>
        <v>01.49</v>
      </c>
      <c r="B27" s="44" t="s">
        <v>380</v>
      </c>
      <c r="C27" s="25"/>
      <c r="D27" s="25" t="s">
        <v>379</v>
      </c>
      <c r="E27">
        <f t="shared" si="0"/>
        <v>1</v>
      </c>
      <c r="F27">
        <f>IF(_xlfn.IFNA(VLOOKUP(B27,'ŠIFRANT ZA INDUSTRY'!A:A,1,0),0)=0,0,1)</f>
        <v>0</v>
      </c>
      <c r="G27">
        <f>IF(_xlfn.IFNA(VLOOKUP($B27,'ŠIFRANT ZA INDUSTRY'!B:B,1,0),0)=0,0,1)</f>
        <v>0</v>
      </c>
      <c r="H27">
        <f>IF(_xlfn.IFNA(VLOOKUP($B27,'ŠIFRANT ZA INDUSTRY'!C:C,1,0),0)=0,0,1)</f>
        <v>0</v>
      </c>
      <c r="I27">
        <f>IF(_xlfn.IFNA(VLOOKUP($B27,'ŠIFRANT ZA INDUSTRY'!D:D,1,0),0)=0,0,1)</f>
        <v>0</v>
      </c>
      <c r="J27">
        <f>IF(_xlfn.IFNA(VLOOKUP($B27,'ŠIFRANT ZA INDUSTRY'!E:E,1,0),0)=0,0,1)</f>
        <v>0</v>
      </c>
      <c r="K27">
        <f>IF(_xlfn.IFNA(VLOOKUP($B27,'ŠIFRANT ZA INDUSTRY'!F:F,1,0),0)=0,0,1)</f>
        <v>0</v>
      </c>
      <c r="L27">
        <f>IF(_xlfn.IFNA(VLOOKUP($B27,'ŠIFRANT ZA INDUSTRY'!G:G,1,0),0)=0,0,1)</f>
        <v>0</v>
      </c>
      <c r="M27">
        <f>IF(_xlfn.IFNA(VLOOKUP($B27,'ŠIFRANT ZA INDUSTRY'!H:H,1,0),0)=0,0,1)</f>
        <v>0</v>
      </c>
      <c r="N27">
        <f>IF(_xlfn.IFNA(VLOOKUP($B27,'ŠIFRANT ZA INDUSTRY'!I:I,1,0),0)=0,0,1)</f>
        <v>0</v>
      </c>
      <c r="O27">
        <f>IF(_xlfn.IFNA(VLOOKUP($B27,'ŠIFRANT ZA INDUSTRY'!J:J,1,0),0)=0,0,1)</f>
        <v>0</v>
      </c>
      <c r="P27">
        <f>IF(_xlfn.IFNA(VLOOKUP($B27,'ŠIFRANT ZA INDUSTRY'!K:K,1,0),0)=0,0,1)</f>
        <v>0</v>
      </c>
      <c r="Q27">
        <f>IF(_xlfn.IFNA(VLOOKUP($B27,'ŠIFRANT ZA INDUSTRY'!L:L,1,0),0)=0,0,1)</f>
        <v>0</v>
      </c>
      <c r="R27">
        <f>IF(_xlfn.IFNA(VLOOKUP($B27,'ŠIFRANT ZA INDUSTRY'!M:M,1,0),0)=0,0,1)</f>
        <v>1</v>
      </c>
      <c r="S27">
        <f>IF(_xlfn.IFNA(VLOOKUP($B27,'ŠIFRANT ZA INDUSTRY'!N:N,1,0),0)=0,0,1)</f>
        <v>0</v>
      </c>
      <c r="T27" t="b">
        <f t="shared" si="2"/>
        <v>1</v>
      </c>
    </row>
    <row r="28" spans="1:20" x14ac:dyDescent="0.3">
      <c r="A28" t="str">
        <f t="shared" si="1"/>
        <v>01.50</v>
      </c>
      <c r="B28" s="44" t="s">
        <v>382</v>
      </c>
      <c r="C28" s="25"/>
      <c r="D28" s="25" t="s">
        <v>381</v>
      </c>
      <c r="E28">
        <f t="shared" si="0"/>
        <v>1</v>
      </c>
      <c r="F28">
        <f>IF(_xlfn.IFNA(VLOOKUP(B28,'ŠIFRANT ZA INDUSTRY'!A:A,1,0),0)=0,0,1)</f>
        <v>0</v>
      </c>
      <c r="G28">
        <f>IF(_xlfn.IFNA(VLOOKUP($B28,'ŠIFRANT ZA INDUSTRY'!B:B,1,0),0)=0,0,1)</f>
        <v>0</v>
      </c>
      <c r="H28">
        <f>IF(_xlfn.IFNA(VLOOKUP($B28,'ŠIFRANT ZA INDUSTRY'!C:C,1,0),0)=0,0,1)</f>
        <v>0</v>
      </c>
      <c r="I28">
        <f>IF(_xlfn.IFNA(VLOOKUP($B28,'ŠIFRANT ZA INDUSTRY'!D:D,1,0),0)=0,0,1)</f>
        <v>0</v>
      </c>
      <c r="J28">
        <f>IF(_xlfn.IFNA(VLOOKUP($B28,'ŠIFRANT ZA INDUSTRY'!E:E,1,0),0)=0,0,1)</f>
        <v>0</v>
      </c>
      <c r="K28">
        <f>IF(_xlfn.IFNA(VLOOKUP($B28,'ŠIFRANT ZA INDUSTRY'!F:F,1,0),0)=0,0,1)</f>
        <v>0</v>
      </c>
      <c r="L28">
        <f>IF(_xlfn.IFNA(VLOOKUP($B28,'ŠIFRANT ZA INDUSTRY'!G:G,1,0),0)=0,0,1)</f>
        <v>0</v>
      </c>
      <c r="M28">
        <f>IF(_xlfn.IFNA(VLOOKUP($B28,'ŠIFRANT ZA INDUSTRY'!H:H,1,0),0)=0,0,1)</f>
        <v>0</v>
      </c>
      <c r="N28">
        <f>IF(_xlfn.IFNA(VLOOKUP($B28,'ŠIFRANT ZA INDUSTRY'!I:I,1,0),0)=0,0,1)</f>
        <v>0</v>
      </c>
      <c r="O28">
        <f>IF(_xlfn.IFNA(VLOOKUP($B28,'ŠIFRANT ZA INDUSTRY'!J:J,1,0),0)=0,0,1)</f>
        <v>0</v>
      </c>
      <c r="P28">
        <f>IF(_xlfn.IFNA(VLOOKUP($B28,'ŠIFRANT ZA INDUSTRY'!K:K,1,0),0)=0,0,1)</f>
        <v>0</v>
      </c>
      <c r="Q28">
        <f>IF(_xlfn.IFNA(VLOOKUP($B28,'ŠIFRANT ZA INDUSTRY'!L:L,1,0),0)=0,0,1)</f>
        <v>0</v>
      </c>
      <c r="R28">
        <f>IF(_xlfn.IFNA(VLOOKUP($B28,'ŠIFRANT ZA INDUSTRY'!M:M,1,0),0)=0,0,1)</f>
        <v>1</v>
      </c>
      <c r="S28">
        <f>IF(_xlfn.IFNA(VLOOKUP($B28,'ŠIFRANT ZA INDUSTRY'!N:N,1,0),0)=0,0,1)</f>
        <v>0</v>
      </c>
      <c r="T28" t="b">
        <f t="shared" si="2"/>
        <v>1</v>
      </c>
    </row>
    <row r="29" spans="1:20" x14ac:dyDescent="0.3">
      <c r="A29" t="str">
        <f t="shared" si="1"/>
        <v>01.61</v>
      </c>
      <c r="B29" s="44" t="s">
        <v>384</v>
      </c>
      <c r="C29" s="25"/>
      <c r="D29" s="25" t="s">
        <v>383</v>
      </c>
      <c r="E29">
        <f t="shared" si="0"/>
        <v>1</v>
      </c>
      <c r="F29">
        <f>IF(_xlfn.IFNA(VLOOKUP(B29,'ŠIFRANT ZA INDUSTRY'!A:A,1,0),0)=0,0,1)</f>
        <v>0</v>
      </c>
      <c r="G29">
        <f>IF(_xlfn.IFNA(VLOOKUP($B29,'ŠIFRANT ZA INDUSTRY'!B:B,1,0),0)=0,0,1)</f>
        <v>0</v>
      </c>
      <c r="H29">
        <f>IF(_xlfn.IFNA(VLOOKUP($B29,'ŠIFRANT ZA INDUSTRY'!C:C,1,0),0)=0,0,1)</f>
        <v>0</v>
      </c>
      <c r="I29">
        <f>IF(_xlfn.IFNA(VLOOKUP($B29,'ŠIFRANT ZA INDUSTRY'!D:D,1,0),0)=0,0,1)</f>
        <v>0</v>
      </c>
      <c r="J29">
        <f>IF(_xlfn.IFNA(VLOOKUP($B29,'ŠIFRANT ZA INDUSTRY'!E:E,1,0),0)=0,0,1)</f>
        <v>0</v>
      </c>
      <c r="K29">
        <f>IF(_xlfn.IFNA(VLOOKUP($B29,'ŠIFRANT ZA INDUSTRY'!F:F,1,0),0)=0,0,1)</f>
        <v>0</v>
      </c>
      <c r="L29">
        <f>IF(_xlfn.IFNA(VLOOKUP($B29,'ŠIFRANT ZA INDUSTRY'!G:G,1,0),0)=0,0,1)</f>
        <v>0</v>
      </c>
      <c r="M29">
        <f>IF(_xlfn.IFNA(VLOOKUP($B29,'ŠIFRANT ZA INDUSTRY'!H:H,1,0),0)=0,0,1)</f>
        <v>0</v>
      </c>
      <c r="N29">
        <f>IF(_xlfn.IFNA(VLOOKUP($B29,'ŠIFRANT ZA INDUSTRY'!I:I,1,0),0)=0,0,1)</f>
        <v>0</v>
      </c>
      <c r="O29">
        <f>IF(_xlfn.IFNA(VLOOKUP($B29,'ŠIFRANT ZA INDUSTRY'!J:J,1,0),0)=0,0,1)</f>
        <v>0</v>
      </c>
      <c r="P29">
        <f>IF(_xlfn.IFNA(VLOOKUP($B29,'ŠIFRANT ZA INDUSTRY'!K:K,1,0),0)=0,0,1)</f>
        <v>0</v>
      </c>
      <c r="Q29">
        <f>IF(_xlfn.IFNA(VLOOKUP($B29,'ŠIFRANT ZA INDUSTRY'!L:L,1,0),0)=0,0,1)</f>
        <v>0</v>
      </c>
      <c r="R29">
        <f>IF(_xlfn.IFNA(VLOOKUP($B29,'ŠIFRANT ZA INDUSTRY'!M:M,1,0),0)=0,0,1)</f>
        <v>1</v>
      </c>
      <c r="S29">
        <f>IF(_xlfn.IFNA(VLOOKUP($B29,'ŠIFRANT ZA INDUSTRY'!N:N,1,0),0)=0,0,1)</f>
        <v>0</v>
      </c>
      <c r="T29" t="b">
        <f t="shared" si="2"/>
        <v>1</v>
      </c>
    </row>
    <row r="30" spans="1:20" x14ac:dyDescent="0.3">
      <c r="A30" t="str">
        <f t="shared" si="1"/>
        <v>01.62</v>
      </c>
      <c r="B30" s="44" t="s">
        <v>386</v>
      </c>
      <c r="C30" s="25"/>
      <c r="D30" s="25" t="s">
        <v>385</v>
      </c>
      <c r="E30">
        <f t="shared" si="0"/>
        <v>1</v>
      </c>
      <c r="F30">
        <f>IF(_xlfn.IFNA(VLOOKUP(B30,'ŠIFRANT ZA INDUSTRY'!A:A,1,0),0)=0,0,1)</f>
        <v>0</v>
      </c>
      <c r="G30">
        <f>IF(_xlfn.IFNA(VLOOKUP($B30,'ŠIFRANT ZA INDUSTRY'!B:B,1,0),0)=0,0,1)</f>
        <v>0</v>
      </c>
      <c r="H30">
        <f>IF(_xlfn.IFNA(VLOOKUP($B30,'ŠIFRANT ZA INDUSTRY'!C:C,1,0),0)=0,0,1)</f>
        <v>0</v>
      </c>
      <c r="I30">
        <f>IF(_xlfn.IFNA(VLOOKUP($B30,'ŠIFRANT ZA INDUSTRY'!D:D,1,0),0)=0,0,1)</f>
        <v>0</v>
      </c>
      <c r="J30">
        <f>IF(_xlfn.IFNA(VLOOKUP($B30,'ŠIFRANT ZA INDUSTRY'!E:E,1,0),0)=0,0,1)</f>
        <v>0</v>
      </c>
      <c r="K30">
        <f>IF(_xlfn.IFNA(VLOOKUP($B30,'ŠIFRANT ZA INDUSTRY'!F:F,1,0),0)=0,0,1)</f>
        <v>0</v>
      </c>
      <c r="L30">
        <f>IF(_xlfn.IFNA(VLOOKUP($B30,'ŠIFRANT ZA INDUSTRY'!G:G,1,0),0)=0,0,1)</f>
        <v>0</v>
      </c>
      <c r="M30">
        <f>IF(_xlfn.IFNA(VLOOKUP($B30,'ŠIFRANT ZA INDUSTRY'!H:H,1,0),0)=0,0,1)</f>
        <v>0</v>
      </c>
      <c r="N30">
        <f>IF(_xlfn.IFNA(VLOOKUP($B30,'ŠIFRANT ZA INDUSTRY'!I:I,1,0),0)=0,0,1)</f>
        <v>0</v>
      </c>
      <c r="O30">
        <f>IF(_xlfn.IFNA(VLOOKUP($B30,'ŠIFRANT ZA INDUSTRY'!J:J,1,0),0)=0,0,1)</f>
        <v>0</v>
      </c>
      <c r="P30">
        <f>IF(_xlfn.IFNA(VLOOKUP($B30,'ŠIFRANT ZA INDUSTRY'!K:K,1,0),0)=0,0,1)</f>
        <v>0</v>
      </c>
      <c r="Q30">
        <f>IF(_xlfn.IFNA(VLOOKUP($B30,'ŠIFRANT ZA INDUSTRY'!L:L,1,0),0)=0,0,1)</f>
        <v>0</v>
      </c>
      <c r="R30">
        <f>IF(_xlfn.IFNA(VLOOKUP($B30,'ŠIFRANT ZA INDUSTRY'!M:M,1,0),0)=0,0,1)</f>
        <v>1</v>
      </c>
      <c r="S30">
        <f>IF(_xlfn.IFNA(VLOOKUP($B30,'ŠIFRANT ZA INDUSTRY'!N:N,1,0),0)=0,0,1)</f>
        <v>0</v>
      </c>
      <c r="T30" t="b">
        <f t="shared" si="2"/>
        <v>1</v>
      </c>
    </row>
    <row r="31" spans="1:20" x14ac:dyDescent="0.3">
      <c r="A31" t="str">
        <f t="shared" si="1"/>
        <v>01.63</v>
      </c>
      <c r="B31" s="44" t="s">
        <v>388</v>
      </c>
      <c r="C31" s="25"/>
      <c r="D31" s="25" t="s">
        <v>387</v>
      </c>
      <c r="E31">
        <f t="shared" si="0"/>
        <v>1</v>
      </c>
      <c r="F31">
        <f>IF(_xlfn.IFNA(VLOOKUP(B31,'ŠIFRANT ZA INDUSTRY'!A:A,1,0),0)=0,0,1)</f>
        <v>0</v>
      </c>
      <c r="G31">
        <f>IF(_xlfn.IFNA(VLOOKUP($B31,'ŠIFRANT ZA INDUSTRY'!B:B,1,0),0)=0,0,1)</f>
        <v>0</v>
      </c>
      <c r="H31">
        <f>IF(_xlfn.IFNA(VLOOKUP($B31,'ŠIFRANT ZA INDUSTRY'!C:C,1,0),0)=0,0,1)</f>
        <v>0</v>
      </c>
      <c r="I31">
        <f>IF(_xlfn.IFNA(VLOOKUP($B31,'ŠIFRANT ZA INDUSTRY'!D:D,1,0),0)=0,0,1)</f>
        <v>0</v>
      </c>
      <c r="J31">
        <f>IF(_xlfn.IFNA(VLOOKUP($B31,'ŠIFRANT ZA INDUSTRY'!E:E,1,0),0)=0,0,1)</f>
        <v>0</v>
      </c>
      <c r="K31">
        <f>IF(_xlfn.IFNA(VLOOKUP($B31,'ŠIFRANT ZA INDUSTRY'!F:F,1,0),0)=0,0,1)</f>
        <v>0</v>
      </c>
      <c r="L31">
        <f>IF(_xlfn.IFNA(VLOOKUP($B31,'ŠIFRANT ZA INDUSTRY'!G:G,1,0),0)=0,0,1)</f>
        <v>0</v>
      </c>
      <c r="M31">
        <f>IF(_xlfn.IFNA(VLOOKUP($B31,'ŠIFRANT ZA INDUSTRY'!H:H,1,0),0)=0,0,1)</f>
        <v>0</v>
      </c>
      <c r="N31">
        <f>IF(_xlfn.IFNA(VLOOKUP($B31,'ŠIFRANT ZA INDUSTRY'!I:I,1,0),0)=0,0,1)</f>
        <v>0</v>
      </c>
      <c r="O31">
        <f>IF(_xlfn.IFNA(VLOOKUP($B31,'ŠIFRANT ZA INDUSTRY'!J:J,1,0),0)=0,0,1)</f>
        <v>0</v>
      </c>
      <c r="P31">
        <f>IF(_xlfn.IFNA(VLOOKUP($B31,'ŠIFRANT ZA INDUSTRY'!K:K,1,0),0)=0,0,1)</f>
        <v>0</v>
      </c>
      <c r="Q31">
        <f>IF(_xlfn.IFNA(VLOOKUP($B31,'ŠIFRANT ZA INDUSTRY'!L:L,1,0),0)=0,0,1)</f>
        <v>0</v>
      </c>
      <c r="R31">
        <f>IF(_xlfn.IFNA(VLOOKUP($B31,'ŠIFRANT ZA INDUSTRY'!M:M,1,0),0)=0,0,1)</f>
        <v>0</v>
      </c>
      <c r="S31">
        <f>IF(_xlfn.IFNA(VLOOKUP($B31,'ŠIFRANT ZA INDUSTRY'!N:N,1,0),0)=0,0,1)</f>
        <v>0</v>
      </c>
      <c r="T31" t="b">
        <f t="shared" si="2"/>
        <v>0</v>
      </c>
    </row>
    <row r="32" spans="1:20" x14ac:dyDescent="0.3">
      <c r="A32" t="str">
        <f t="shared" si="1"/>
        <v>01.64</v>
      </c>
      <c r="B32" s="44" t="s">
        <v>390</v>
      </c>
      <c r="C32" s="25"/>
      <c r="D32" s="25" t="s">
        <v>389</v>
      </c>
      <c r="E32">
        <f t="shared" ref="E32:E52" si="3">IF(LEN(B32)=6,1,0)</f>
        <v>1</v>
      </c>
      <c r="F32">
        <f>IF(_xlfn.IFNA(VLOOKUP(B32,'ŠIFRANT ZA INDUSTRY'!A:A,1,0),0)=0,0,1)</f>
        <v>0</v>
      </c>
      <c r="G32">
        <f>IF(_xlfn.IFNA(VLOOKUP($B32,'ŠIFRANT ZA INDUSTRY'!B:B,1,0),0)=0,0,1)</f>
        <v>0</v>
      </c>
      <c r="H32">
        <f>IF(_xlfn.IFNA(VLOOKUP($B32,'ŠIFRANT ZA INDUSTRY'!C:C,1,0),0)=0,0,1)</f>
        <v>0</v>
      </c>
      <c r="I32">
        <f>IF(_xlfn.IFNA(VLOOKUP($B32,'ŠIFRANT ZA INDUSTRY'!D:D,1,0),0)=0,0,1)</f>
        <v>0</v>
      </c>
      <c r="J32">
        <f>IF(_xlfn.IFNA(VLOOKUP($B32,'ŠIFRANT ZA INDUSTRY'!E:E,1,0),0)=0,0,1)</f>
        <v>0</v>
      </c>
      <c r="K32">
        <f>IF(_xlfn.IFNA(VLOOKUP($B32,'ŠIFRANT ZA INDUSTRY'!F:F,1,0),0)=0,0,1)</f>
        <v>0</v>
      </c>
      <c r="L32">
        <f>IF(_xlfn.IFNA(VLOOKUP($B32,'ŠIFRANT ZA INDUSTRY'!G:G,1,0),0)=0,0,1)</f>
        <v>0</v>
      </c>
      <c r="M32">
        <f>IF(_xlfn.IFNA(VLOOKUP($B32,'ŠIFRANT ZA INDUSTRY'!H:H,1,0),0)=0,0,1)</f>
        <v>0</v>
      </c>
      <c r="N32">
        <f>IF(_xlfn.IFNA(VLOOKUP($B32,'ŠIFRANT ZA INDUSTRY'!I:I,1,0),0)=0,0,1)</f>
        <v>0</v>
      </c>
      <c r="O32">
        <f>IF(_xlfn.IFNA(VLOOKUP($B32,'ŠIFRANT ZA INDUSTRY'!J:J,1,0),0)=0,0,1)</f>
        <v>0</v>
      </c>
      <c r="P32">
        <f>IF(_xlfn.IFNA(VLOOKUP($B32,'ŠIFRANT ZA INDUSTRY'!K:K,1,0),0)=0,0,1)</f>
        <v>0</v>
      </c>
      <c r="Q32">
        <f>IF(_xlfn.IFNA(VLOOKUP($B32,'ŠIFRANT ZA INDUSTRY'!L:L,1,0),0)=0,0,1)</f>
        <v>0</v>
      </c>
      <c r="R32">
        <f>IF(_xlfn.IFNA(VLOOKUP($B32,'ŠIFRANT ZA INDUSTRY'!M:M,1,0),0)=0,0,1)</f>
        <v>1</v>
      </c>
      <c r="S32">
        <f>IF(_xlfn.IFNA(VLOOKUP($B32,'ŠIFRANT ZA INDUSTRY'!N:N,1,0),0)=0,0,1)</f>
        <v>0</v>
      </c>
      <c r="T32" t="b">
        <f t="shared" si="2"/>
        <v>1</v>
      </c>
    </row>
    <row r="33" spans="1:20" x14ac:dyDescent="0.3">
      <c r="A33" t="str">
        <f t="shared" si="1"/>
        <v>01.70</v>
      </c>
      <c r="B33" s="44" t="s">
        <v>392</v>
      </c>
      <c r="C33" s="25"/>
      <c r="D33" s="25" t="s">
        <v>391</v>
      </c>
      <c r="E33">
        <f t="shared" si="3"/>
        <v>1</v>
      </c>
      <c r="F33">
        <f>IF(_xlfn.IFNA(VLOOKUP(B33,'ŠIFRANT ZA INDUSTRY'!A:A,1,0),0)=0,0,1)</f>
        <v>0</v>
      </c>
      <c r="G33">
        <f>IF(_xlfn.IFNA(VLOOKUP($B33,'ŠIFRANT ZA INDUSTRY'!B:B,1,0),0)=0,0,1)</f>
        <v>0</v>
      </c>
      <c r="H33">
        <f>IF(_xlfn.IFNA(VLOOKUP($B33,'ŠIFRANT ZA INDUSTRY'!C:C,1,0),0)=0,0,1)</f>
        <v>0</v>
      </c>
      <c r="I33">
        <f>IF(_xlfn.IFNA(VLOOKUP($B33,'ŠIFRANT ZA INDUSTRY'!D:D,1,0),0)=0,0,1)</f>
        <v>0</v>
      </c>
      <c r="J33">
        <f>IF(_xlfn.IFNA(VLOOKUP($B33,'ŠIFRANT ZA INDUSTRY'!E:E,1,0),0)=0,0,1)</f>
        <v>0</v>
      </c>
      <c r="K33">
        <f>IF(_xlfn.IFNA(VLOOKUP($B33,'ŠIFRANT ZA INDUSTRY'!F:F,1,0),0)=0,0,1)</f>
        <v>0</v>
      </c>
      <c r="L33">
        <f>IF(_xlfn.IFNA(VLOOKUP($B33,'ŠIFRANT ZA INDUSTRY'!G:G,1,0),0)=0,0,1)</f>
        <v>0</v>
      </c>
      <c r="M33">
        <f>IF(_xlfn.IFNA(VLOOKUP($B33,'ŠIFRANT ZA INDUSTRY'!H:H,1,0),0)=0,0,1)</f>
        <v>0</v>
      </c>
      <c r="N33">
        <f>IF(_xlfn.IFNA(VLOOKUP($B33,'ŠIFRANT ZA INDUSTRY'!I:I,1,0),0)=0,0,1)</f>
        <v>0</v>
      </c>
      <c r="O33">
        <f>IF(_xlfn.IFNA(VLOOKUP($B33,'ŠIFRANT ZA INDUSTRY'!J:J,1,0),0)=0,0,1)</f>
        <v>0</v>
      </c>
      <c r="P33">
        <f>IF(_xlfn.IFNA(VLOOKUP($B33,'ŠIFRANT ZA INDUSTRY'!K:K,1,0),0)=0,0,1)</f>
        <v>0</v>
      </c>
      <c r="Q33">
        <f>IF(_xlfn.IFNA(VLOOKUP($B33,'ŠIFRANT ZA INDUSTRY'!L:L,1,0),0)=0,0,1)</f>
        <v>0</v>
      </c>
      <c r="R33">
        <f>IF(_xlfn.IFNA(VLOOKUP($B33,'ŠIFRANT ZA INDUSTRY'!M:M,1,0),0)=0,0,1)</f>
        <v>1</v>
      </c>
      <c r="S33">
        <f>IF(_xlfn.IFNA(VLOOKUP($B33,'ŠIFRANT ZA INDUSTRY'!N:N,1,0),0)=0,0,1)</f>
        <v>0</v>
      </c>
      <c r="T33" t="b">
        <f t="shared" si="2"/>
        <v>1</v>
      </c>
    </row>
    <row r="34" spans="1:20" x14ac:dyDescent="0.3">
      <c r="A34" t="str">
        <f t="shared" si="1"/>
        <v>02.10</v>
      </c>
      <c r="B34" s="44" t="s">
        <v>394</v>
      </c>
      <c r="C34" s="25"/>
      <c r="D34" s="25" t="s">
        <v>393</v>
      </c>
      <c r="E34">
        <f t="shared" si="3"/>
        <v>1</v>
      </c>
      <c r="F34">
        <f>IF(_xlfn.IFNA(VLOOKUP(B34,'ŠIFRANT ZA INDUSTRY'!A:A,1,0),0)=0,0,1)</f>
        <v>0</v>
      </c>
      <c r="G34">
        <f>IF(_xlfn.IFNA(VLOOKUP($B34,'ŠIFRANT ZA INDUSTRY'!B:B,1,0),0)=0,0,1)</f>
        <v>0</v>
      </c>
      <c r="H34">
        <f>IF(_xlfn.IFNA(VLOOKUP($B34,'ŠIFRANT ZA INDUSTRY'!C:C,1,0),0)=0,0,1)</f>
        <v>0</v>
      </c>
      <c r="I34">
        <f>IF(_xlfn.IFNA(VLOOKUP($B34,'ŠIFRANT ZA INDUSTRY'!D:D,1,0),0)=0,0,1)</f>
        <v>0</v>
      </c>
      <c r="J34">
        <f>IF(_xlfn.IFNA(VLOOKUP($B34,'ŠIFRANT ZA INDUSTRY'!E:E,1,0),0)=0,0,1)</f>
        <v>0</v>
      </c>
      <c r="K34">
        <f>IF(_xlfn.IFNA(VLOOKUP($B34,'ŠIFRANT ZA INDUSTRY'!F:F,1,0),0)=0,0,1)</f>
        <v>0</v>
      </c>
      <c r="L34">
        <f>IF(_xlfn.IFNA(VLOOKUP($B34,'ŠIFRANT ZA INDUSTRY'!G:G,1,0),0)=0,0,1)</f>
        <v>0</v>
      </c>
      <c r="M34">
        <f>IF(_xlfn.IFNA(VLOOKUP($B34,'ŠIFRANT ZA INDUSTRY'!H:H,1,0),0)=0,0,1)</f>
        <v>0</v>
      </c>
      <c r="N34">
        <f>IF(_xlfn.IFNA(VLOOKUP($B34,'ŠIFRANT ZA INDUSTRY'!I:I,1,0),0)=0,0,1)</f>
        <v>0</v>
      </c>
      <c r="O34">
        <f>IF(_xlfn.IFNA(VLOOKUP($B34,'ŠIFRANT ZA INDUSTRY'!J:J,1,0),0)=0,0,1)</f>
        <v>0</v>
      </c>
      <c r="P34">
        <f>IF(_xlfn.IFNA(VLOOKUP($B34,'ŠIFRANT ZA INDUSTRY'!K:K,1,0),0)=0,0,1)</f>
        <v>0</v>
      </c>
      <c r="Q34">
        <f>IF(_xlfn.IFNA(VLOOKUP($B34,'ŠIFRANT ZA INDUSTRY'!L:L,1,0),0)=0,0,1)</f>
        <v>0</v>
      </c>
      <c r="R34">
        <f>IF(_xlfn.IFNA(VLOOKUP($B34,'ŠIFRANT ZA INDUSTRY'!M:M,1,0),0)=0,0,1)</f>
        <v>1</v>
      </c>
      <c r="S34">
        <f>IF(_xlfn.IFNA(VLOOKUP($B34,'ŠIFRANT ZA INDUSTRY'!N:N,1,0),0)=0,0,1)</f>
        <v>0</v>
      </c>
      <c r="T34" t="b">
        <f t="shared" si="2"/>
        <v>1</v>
      </c>
    </row>
    <row r="35" spans="1:20" x14ac:dyDescent="0.3">
      <c r="A35" t="str">
        <f t="shared" si="1"/>
        <v>02.20</v>
      </c>
      <c r="B35" s="44" t="s">
        <v>396</v>
      </c>
      <c r="C35" s="25"/>
      <c r="D35" s="25" t="s">
        <v>395</v>
      </c>
      <c r="E35">
        <f t="shared" si="3"/>
        <v>1</v>
      </c>
      <c r="F35">
        <f>IF(_xlfn.IFNA(VLOOKUP(B35,'ŠIFRANT ZA INDUSTRY'!A:A,1,0),0)=0,0,1)</f>
        <v>0</v>
      </c>
      <c r="G35">
        <f>IF(_xlfn.IFNA(VLOOKUP($B35,'ŠIFRANT ZA INDUSTRY'!B:B,1,0),0)=0,0,1)</f>
        <v>0</v>
      </c>
      <c r="H35">
        <f>IF(_xlfn.IFNA(VLOOKUP($B35,'ŠIFRANT ZA INDUSTRY'!C:C,1,0),0)=0,0,1)</f>
        <v>0</v>
      </c>
      <c r="I35">
        <f>IF(_xlfn.IFNA(VLOOKUP($B35,'ŠIFRANT ZA INDUSTRY'!D:D,1,0),0)=0,0,1)</f>
        <v>0</v>
      </c>
      <c r="J35">
        <f>IF(_xlfn.IFNA(VLOOKUP($B35,'ŠIFRANT ZA INDUSTRY'!E:E,1,0),0)=0,0,1)</f>
        <v>0</v>
      </c>
      <c r="K35">
        <f>IF(_xlfn.IFNA(VLOOKUP($B35,'ŠIFRANT ZA INDUSTRY'!F:F,1,0),0)=0,0,1)</f>
        <v>0</v>
      </c>
      <c r="L35">
        <f>IF(_xlfn.IFNA(VLOOKUP($B35,'ŠIFRANT ZA INDUSTRY'!G:G,1,0),0)=0,0,1)</f>
        <v>0</v>
      </c>
      <c r="M35">
        <f>IF(_xlfn.IFNA(VLOOKUP($B35,'ŠIFRANT ZA INDUSTRY'!H:H,1,0),0)=0,0,1)</f>
        <v>0</v>
      </c>
      <c r="N35">
        <f>IF(_xlfn.IFNA(VLOOKUP($B35,'ŠIFRANT ZA INDUSTRY'!I:I,1,0),0)=0,0,1)</f>
        <v>0</v>
      </c>
      <c r="O35">
        <f>IF(_xlfn.IFNA(VLOOKUP($B35,'ŠIFRANT ZA INDUSTRY'!J:J,1,0),0)=0,0,1)</f>
        <v>0</v>
      </c>
      <c r="P35">
        <f>IF(_xlfn.IFNA(VLOOKUP($B35,'ŠIFRANT ZA INDUSTRY'!K:K,1,0),0)=0,0,1)</f>
        <v>0</v>
      </c>
      <c r="Q35">
        <f>IF(_xlfn.IFNA(VLOOKUP($B35,'ŠIFRANT ZA INDUSTRY'!L:L,1,0),0)=0,0,1)</f>
        <v>0</v>
      </c>
      <c r="R35">
        <f>IF(_xlfn.IFNA(VLOOKUP($B35,'ŠIFRANT ZA INDUSTRY'!M:M,1,0),0)=0,0,1)</f>
        <v>1</v>
      </c>
      <c r="S35">
        <f>IF(_xlfn.IFNA(VLOOKUP($B35,'ŠIFRANT ZA INDUSTRY'!N:N,1,0),0)=0,0,1)</f>
        <v>0</v>
      </c>
      <c r="T35" t="b">
        <f t="shared" si="2"/>
        <v>1</v>
      </c>
    </row>
    <row r="36" spans="1:20" x14ac:dyDescent="0.3">
      <c r="A36" t="str">
        <f t="shared" si="1"/>
        <v>02.30</v>
      </c>
      <c r="B36" s="44" t="s">
        <v>398</v>
      </c>
      <c r="C36" s="25"/>
      <c r="D36" s="25" t="s">
        <v>397</v>
      </c>
      <c r="E36">
        <f t="shared" si="3"/>
        <v>1</v>
      </c>
      <c r="F36">
        <f>IF(_xlfn.IFNA(VLOOKUP(B36,'ŠIFRANT ZA INDUSTRY'!A:A,1,0),0)=0,0,1)</f>
        <v>0</v>
      </c>
      <c r="G36">
        <f>IF(_xlfn.IFNA(VLOOKUP($B36,'ŠIFRANT ZA INDUSTRY'!B:B,1,0),0)=0,0,1)</f>
        <v>0</v>
      </c>
      <c r="H36">
        <f>IF(_xlfn.IFNA(VLOOKUP($B36,'ŠIFRANT ZA INDUSTRY'!C:C,1,0),0)=0,0,1)</f>
        <v>0</v>
      </c>
      <c r="I36">
        <f>IF(_xlfn.IFNA(VLOOKUP($B36,'ŠIFRANT ZA INDUSTRY'!D:D,1,0),0)=0,0,1)</f>
        <v>0</v>
      </c>
      <c r="J36">
        <f>IF(_xlfn.IFNA(VLOOKUP($B36,'ŠIFRANT ZA INDUSTRY'!E:E,1,0),0)=0,0,1)</f>
        <v>0</v>
      </c>
      <c r="K36">
        <f>IF(_xlfn.IFNA(VLOOKUP($B36,'ŠIFRANT ZA INDUSTRY'!F:F,1,0),0)=0,0,1)</f>
        <v>0</v>
      </c>
      <c r="L36">
        <f>IF(_xlfn.IFNA(VLOOKUP($B36,'ŠIFRANT ZA INDUSTRY'!G:G,1,0),0)=0,0,1)</f>
        <v>0</v>
      </c>
      <c r="M36">
        <f>IF(_xlfn.IFNA(VLOOKUP($B36,'ŠIFRANT ZA INDUSTRY'!H:H,1,0),0)=0,0,1)</f>
        <v>0</v>
      </c>
      <c r="N36">
        <f>IF(_xlfn.IFNA(VLOOKUP($B36,'ŠIFRANT ZA INDUSTRY'!I:I,1,0),0)=0,0,1)</f>
        <v>0</v>
      </c>
      <c r="O36">
        <f>IF(_xlfn.IFNA(VLOOKUP($B36,'ŠIFRANT ZA INDUSTRY'!J:J,1,0),0)=0,0,1)</f>
        <v>0</v>
      </c>
      <c r="P36">
        <f>IF(_xlfn.IFNA(VLOOKUP($B36,'ŠIFRANT ZA INDUSTRY'!K:K,1,0),0)=0,0,1)</f>
        <v>0</v>
      </c>
      <c r="Q36">
        <f>IF(_xlfn.IFNA(VLOOKUP($B36,'ŠIFRANT ZA INDUSTRY'!L:L,1,0),0)=0,0,1)</f>
        <v>0</v>
      </c>
      <c r="R36">
        <f>IF(_xlfn.IFNA(VLOOKUP($B36,'ŠIFRANT ZA INDUSTRY'!M:M,1,0),0)=0,0,1)</f>
        <v>1</v>
      </c>
      <c r="S36">
        <f>IF(_xlfn.IFNA(VLOOKUP($B36,'ŠIFRANT ZA INDUSTRY'!N:N,1,0),0)=0,0,1)</f>
        <v>0</v>
      </c>
      <c r="T36" t="b">
        <f t="shared" si="2"/>
        <v>1</v>
      </c>
    </row>
    <row r="37" spans="1:20" x14ac:dyDescent="0.3">
      <c r="A37" t="str">
        <f t="shared" si="1"/>
        <v>02.40</v>
      </c>
      <c r="B37" s="44" t="s">
        <v>400</v>
      </c>
      <c r="C37" s="25"/>
      <c r="D37" s="25" t="s">
        <v>399</v>
      </c>
      <c r="E37">
        <f t="shared" si="3"/>
        <v>1</v>
      </c>
      <c r="F37">
        <f>IF(_xlfn.IFNA(VLOOKUP(B37,'ŠIFRANT ZA INDUSTRY'!A:A,1,0),0)=0,0,1)</f>
        <v>0</v>
      </c>
      <c r="G37">
        <f>IF(_xlfn.IFNA(VLOOKUP($B37,'ŠIFRANT ZA INDUSTRY'!B:B,1,0),0)=0,0,1)</f>
        <v>0</v>
      </c>
      <c r="H37">
        <f>IF(_xlfn.IFNA(VLOOKUP($B37,'ŠIFRANT ZA INDUSTRY'!C:C,1,0),0)=0,0,1)</f>
        <v>0</v>
      </c>
      <c r="I37">
        <f>IF(_xlfn.IFNA(VLOOKUP($B37,'ŠIFRANT ZA INDUSTRY'!D:D,1,0),0)=0,0,1)</f>
        <v>0</v>
      </c>
      <c r="J37">
        <f>IF(_xlfn.IFNA(VLOOKUP($B37,'ŠIFRANT ZA INDUSTRY'!E:E,1,0),0)=0,0,1)</f>
        <v>0</v>
      </c>
      <c r="K37">
        <f>IF(_xlfn.IFNA(VLOOKUP($B37,'ŠIFRANT ZA INDUSTRY'!F:F,1,0),0)=0,0,1)</f>
        <v>0</v>
      </c>
      <c r="L37">
        <f>IF(_xlfn.IFNA(VLOOKUP($B37,'ŠIFRANT ZA INDUSTRY'!G:G,1,0),0)=0,0,1)</f>
        <v>0</v>
      </c>
      <c r="M37">
        <f>IF(_xlfn.IFNA(VLOOKUP($B37,'ŠIFRANT ZA INDUSTRY'!H:H,1,0),0)=0,0,1)</f>
        <v>0</v>
      </c>
      <c r="N37">
        <f>IF(_xlfn.IFNA(VLOOKUP($B37,'ŠIFRANT ZA INDUSTRY'!I:I,1,0),0)=0,0,1)</f>
        <v>0</v>
      </c>
      <c r="O37">
        <f>IF(_xlfn.IFNA(VLOOKUP($B37,'ŠIFRANT ZA INDUSTRY'!J:J,1,0),0)=0,0,1)</f>
        <v>0</v>
      </c>
      <c r="P37">
        <f>IF(_xlfn.IFNA(VLOOKUP($B37,'ŠIFRANT ZA INDUSTRY'!K:K,1,0),0)=0,0,1)</f>
        <v>0</v>
      </c>
      <c r="Q37">
        <f>IF(_xlfn.IFNA(VLOOKUP($B37,'ŠIFRANT ZA INDUSTRY'!L:L,1,0),0)=0,0,1)</f>
        <v>0</v>
      </c>
      <c r="R37">
        <f>IF(_xlfn.IFNA(VLOOKUP($B37,'ŠIFRANT ZA INDUSTRY'!M:M,1,0),0)=0,0,1)</f>
        <v>1</v>
      </c>
      <c r="S37">
        <f>IF(_xlfn.IFNA(VLOOKUP($B37,'ŠIFRANT ZA INDUSTRY'!N:N,1,0),0)=0,0,1)</f>
        <v>0</v>
      </c>
      <c r="T37" t="b">
        <f t="shared" si="2"/>
        <v>1</v>
      </c>
    </row>
    <row r="38" spans="1:20" x14ac:dyDescent="0.3">
      <c r="A38" t="str">
        <f t="shared" si="1"/>
        <v>03.11</v>
      </c>
      <c r="B38" s="44" t="s">
        <v>402</v>
      </c>
      <c r="C38" s="25"/>
      <c r="D38" s="25" t="s">
        <v>401</v>
      </c>
      <c r="E38">
        <f t="shared" si="3"/>
        <v>1</v>
      </c>
      <c r="F38">
        <f>IF(_xlfn.IFNA(VLOOKUP(B38,'ŠIFRANT ZA INDUSTRY'!A:A,1,0),0)=0,0,1)</f>
        <v>0</v>
      </c>
      <c r="G38">
        <f>IF(_xlfn.IFNA(VLOOKUP($B38,'ŠIFRANT ZA INDUSTRY'!B:B,1,0),0)=0,0,1)</f>
        <v>0</v>
      </c>
      <c r="H38">
        <f>IF(_xlfn.IFNA(VLOOKUP($B38,'ŠIFRANT ZA INDUSTRY'!C:C,1,0),0)=0,0,1)</f>
        <v>0</v>
      </c>
      <c r="I38">
        <f>IF(_xlfn.IFNA(VLOOKUP($B38,'ŠIFRANT ZA INDUSTRY'!D:D,1,0),0)=0,0,1)</f>
        <v>0</v>
      </c>
      <c r="J38">
        <f>IF(_xlfn.IFNA(VLOOKUP($B38,'ŠIFRANT ZA INDUSTRY'!E:E,1,0),0)=0,0,1)</f>
        <v>0</v>
      </c>
      <c r="K38">
        <f>IF(_xlfn.IFNA(VLOOKUP($B38,'ŠIFRANT ZA INDUSTRY'!F:F,1,0),0)=0,0,1)</f>
        <v>0</v>
      </c>
      <c r="L38">
        <f>IF(_xlfn.IFNA(VLOOKUP($B38,'ŠIFRANT ZA INDUSTRY'!G:G,1,0),0)=0,0,1)</f>
        <v>0</v>
      </c>
      <c r="M38">
        <f>IF(_xlfn.IFNA(VLOOKUP($B38,'ŠIFRANT ZA INDUSTRY'!H:H,1,0),0)=0,0,1)</f>
        <v>0</v>
      </c>
      <c r="N38">
        <f>IF(_xlfn.IFNA(VLOOKUP($B38,'ŠIFRANT ZA INDUSTRY'!I:I,1,0),0)=0,0,1)</f>
        <v>0</v>
      </c>
      <c r="O38">
        <f>IF(_xlfn.IFNA(VLOOKUP($B38,'ŠIFRANT ZA INDUSTRY'!J:J,1,0),0)=0,0,1)</f>
        <v>0</v>
      </c>
      <c r="P38">
        <f>IF(_xlfn.IFNA(VLOOKUP($B38,'ŠIFRANT ZA INDUSTRY'!K:K,1,0),0)=0,0,1)</f>
        <v>0</v>
      </c>
      <c r="Q38">
        <f>IF(_xlfn.IFNA(VLOOKUP($B38,'ŠIFRANT ZA INDUSTRY'!L:L,1,0),0)=0,0,1)</f>
        <v>0</v>
      </c>
      <c r="R38">
        <f>IF(_xlfn.IFNA(VLOOKUP($B38,'ŠIFRANT ZA INDUSTRY'!M:M,1,0),0)=0,0,1)</f>
        <v>1</v>
      </c>
      <c r="S38">
        <f>IF(_xlfn.IFNA(VLOOKUP($B38,'ŠIFRANT ZA INDUSTRY'!N:N,1,0),0)=0,0,1)</f>
        <v>0</v>
      </c>
      <c r="T38" t="b">
        <f t="shared" si="2"/>
        <v>1</v>
      </c>
    </row>
    <row r="39" spans="1:20" x14ac:dyDescent="0.3">
      <c r="A39" t="str">
        <f t="shared" si="1"/>
        <v>03.12</v>
      </c>
      <c r="B39" s="44" t="s">
        <v>404</v>
      </c>
      <c r="C39" s="25"/>
      <c r="D39" s="25" t="s">
        <v>403</v>
      </c>
      <c r="E39">
        <f t="shared" si="3"/>
        <v>1</v>
      </c>
      <c r="F39">
        <f>IF(_xlfn.IFNA(VLOOKUP(B39,'ŠIFRANT ZA INDUSTRY'!A:A,1,0),0)=0,0,1)</f>
        <v>0</v>
      </c>
      <c r="G39">
        <f>IF(_xlfn.IFNA(VLOOKUP($B39,'ŠIFRANT ZA INDUSTRY'!B:B,1,0),0)=0,0,1)</f>
        <v>0</v>
      </c>
      <c r="H39">
        <f>IF(_xlfn.IFNA(VLOOKUP($B39,'ŠIFRANT ZA INDUSTRY'!C:C,1,0),0)=0,0,1)</f>
        <v>0</v>
      </c>
      <c r="I39">
        <f>IF(_xlfn.IFNA(VLOOKUP($B39,'ŠIFRANT ZA INDUSTRY'!D:D,1,0),0)=0,0,1)</f>
        <v>0</v>
      </c>
      <c r="J39">
        <f>IF(_xlfn.IFNA(VLOOKUP($B39,'ŠIFRANT ZA INDUSTRY'!E:E,1,0),0)=0,0,1)</f>
        <v>0</v>
      </c>
      <c r="K39">
        <f>IF(_xlfn.IFNA(VLOOKUP($B39,'ŠIFRANT ZA INDUSTRY'!F:F,1,0),0)=0,0,1)</f>
        <v>0</v>
      </c>
      <c r="L39">
        <f>IF(_xlfn.IFNA(VLOOKUP($B39,'ŠIFRANT ZA INDUSTRY'!G:G,1,0),0)=0,0,1)</f>
        <v>0</v>
      </c>
      <c r="M39">
        <f>IF(_xlfn.IFNA(VLOOKUP($B39,'ŠIFRANT ZA INDUSTRY'!H:H,1,0),0)=0,0,1)</f>
        <v>0</v>
      </c>
      <c r="N39">
        <f>IF(_xlfn.IFNA(VLOOKUP($B39,'ŠIFRANT ZA INDUSTRY'!I:I,1,0),0)=0,0,1)</f>
        <v>0</v>
      </c>
      <c r="O39">
        <f>IF(_xlfn.IFNA(VLOOKUP($B39,'ŠIFRANT ZA INDUSTRY'!J:J,1,0),0)=0,0,1)</f>
        <v>0</v>
      </c>
      <c r="P39">
        <f>IF(_xlfn.IFNA(VLOOKUP($B39,'ŠIFRANT ZA INDUSTRY'!K:K,1,0),0)=0,0,1)</f>
        <v>0</v>
      </c>
      <c r="Q39">
        <f>IF(_xlfn.IFNA(VLOOKUP($B39,'ŠIFRANT ZA INDUSTRY'!L:L,1,0),0)=0,0,1)</f>
        <v>0</v>
      </c>
      <c r="R39">
        <f>IF(_xlfn.IFNA(VLOOKUP($B39,'ŠIFRANT ZA INDUSTRY'!M:M,1,0),0)=0,0,1)</f>
        <v>1</v>
      </c>
      <c r="S39">
        <f>IF(_xlfn.IFNA(VLOOKUP($B39,'ŠIFRANT ZA INDUSTRY'!N:N,1,0),0)=0,0,1)</f>
        <v>0</v>
      </c>
      <c r="T39" t="b">
        <f t="shared" si="2"/>
        <v>1</v>
      </c>
    </row>
    <row r="40" spans="1:20" x14ac:dyDescent="0.3">
      <c r="A40" t="str">
        <f t="shared" si="1"/>
        <v>03.21</v>
      </c>
      <c r="B40" s="44" t="s">
        <v>406</v>
      </c>
      <c r="C40" s="25"/>
      <c r="D40" s="25" t="s">
        <v>405</v>
      </c>
      <c r="E40">
        <f t="shared" si="3"/>
        <v>1</v>
      </c>
      <c r="F40">
        <f>IF(_xlfn.IFNA(VLOOKUP(B40,'ŠIFRANT ZA INDUSTRY'!A:A,1,0),0)=0,0,1)</f>
        <v>0</v>
      </c>
      <c r="G40">
        <f>IF(_xlfn.IFNA(VLOOKUP($B40,'ŠIFRANT ZA INDUSTRY'!B:B,1,0),0)=0,0,1)</f>
        <v>0</v>
      </c>
      <c r="H40">
        <f>IF(_xlfn.IFNA(VLOOKUP($B40,'ŠIFRANT ZA INDUSTRY'!C:C,1,0),0)=0,0,1)</f>
        <v>0</v>
      </c>
      <c r="I40">
        <f>IF(_xlfn.IFNA(VLOOKUP($B40,'ŠIFRANT ZA INDUSTRY'!D:D,1,0),0)=0,0,1)</f>
        <v>0</v>
      </c>
      <c r="J40">
        <f>IF(_xlfn.IFNA(VLOOKUP($B40,'ŠIFRANT ZA INDUSTRY'!E:E,1,0),0)=0,0,1)</f>
        <v>0</v>
      </c>
      <c r="K40">
        <f>IF(_xlfn.IFNA(VLOOKUP($B40,'ŠIFRANT ZA INDUSTRY'!F:F,1,0),0)=0,0,1)</f>
        <v>0</v>
      </c>
      <c r="L40">
        <f>IF(_xlfn.IFNA(VLOOKUP($B40,'ŠIFRANT ZA INDUSTRY'!G:G,1,0),0)=0,0,1)</f>
        <v>0</v>
      </c>
      <c r="M40">
        <f>IF(_xlfn.IFNA(VLOOKUP($B40,'ŠIFRANT ZA INDUSTRY'!H:H,1,0),0)=0,0,1)</f>
        <v>0</v>
      </c>
      <c r="N40">
        <f>IF(_xlfn.IFNA(VLOOKUP($B40,'ŠIFRANT ZA INDUSTRY'!I:I,1,0),0)=0,0,1)</f>
        <v>0</v>
      </c>
      <c r="O40">
        <f>IF(_xlfn.IFNA(VLOOKUP($B40,'ŠIFRANT ZA INDUSTRY'!J:J,1,0),0)=0,0,1)</f>
        <v>0</v>
      </c>
      <c r="P40">
        <f>IF(_xlfn.IFNA(VLOOKUP($B40,'ŠIFRANT ZA INDUSTRY'!K:K,1,0),0)=0,0,1)</f>
        <v>0</v>
      </c>
      <c r="Q40">
        <f>IF(_xlfn.IFNA(VLOOKUP($B40,'ŠIFRANT ZA INDUSTRY'!L:L,1,0),0)=0,0,1)</f>
        <v>0</v>
      </c>
      <c r="R40">
        <f>IF(_xlfn.IFNA(VLOOKUP($B40,'ŠIFRANT ZA INDUSTRY'!M:M,1,0),0)=0,0,1)</f>
        <v>1</v>
      </c>
      <c r="S40">
        <f>IF(_xlfn.IFNA(VLOOKUP($B40,'ŠIFRANT ZA INDUSTRY'!N:N,1,0),0)=0,0,1)</f>
        <v>0</v>
      </c>
      <c r="T40" t="b">
        <f t="shared" si="2"/>
        <v>1</v>
      </c>
    </row>
    <row r="41" spans="1:20" x14ac:dyDescent="0.3">
      <c r="A41" t="str">
        <f t="shared" si="1"/>
        <v>03.22</v>
      </c>
      <c r="B41" s="44" t="s">
        <v>408</v>
      </c>
      <c r="C41" s="25"/>
      <c r="D41" s="25" t="s">
        <v>407</v>
      </c>
      <c r="E41">
        <f t="shared" si="3"/>
        <v>1</v>
      </c>
      <c r="F41">
        <f>IF(_xlfn.IFNA(VLOOKUP(B41,'ŠIFRANT ZA INDUSTRY'!A:A,1,0),0)=0,0,1)</f>
        <v>0</v>
      </c>
      <c r="G41">
        <f>IF(_xlfn.IFNA(VLOOKUP($B41,'ŠIFRANT ZA INDUSTRY'!B:B,1,0),0)=0,0,1)</f>
        <v>0</v>
      </c>
      <c r="H41">
        <f>IF(_xlfn.IFNA(VLOOKUP($B41,'ŠIFRANT ZA INDUSTRY'!C:C,1,0),0)=0,0,1)</f>
        <v>0</v>
      </c>
      <c r="I41">
        <f>IF(_xlfn.IFNA(VLOOKUP($B41,'ŠIFRANT ZA INDUSTRY'!D:D,1,0),0)=0,0,1)</f>
        <v>0</v>
      </c>
      <c r="J41">
        <f>IF(_xlfn.IFNA(VLOOKUP($B41,'ŠIFRANT ZA INDUSTRY'!E:E,1,0),0)=0,0,1)</f>
        <v>0</v>
      </c>
      <c r="K41">
        <f>IF(_xlfn.IFNA(VLOOKUP($B41,'ŠIFRANT ZA INDUSTRY'!F:F,1,0),0)=0,0,1)</f>
        <v>0</v>
      </c>
      <c r="L41">
        <f>IF(_xlfn.IFNA(VLOOKUP($B41,'ŠIFRANT ZA INDUSTRY'!G:G,1,0),0)=0,0,1)</f>
        <v>0</v>
      </c>
      <c r="M41">
        <f>IF(_xlfn.IFNA(VLOOKUP($B41,'ŠIFRANT ZA INDUSTRY'!H:H,1,0),0)=0,0,1)</f>
        <v>0</v>
      </c>
      <c r="N41">
        <f>IF(_xlfn.IFNA(VLOOKUP($B41,'ŠIFRANT ZA INDUSTRY'!I:I,1,0),0)=0,0,1)</f>
        <v>0</v>
      </c>
      <c r="O41">
        <f>IF(_xlfn.IFNA(VLOOKUP($B41,'ŠIFRANT ZA INDUSTRY'!J:J,1,0),0)=0,0,1)</f>
        <v>0</v>
      </c>
      <c r="P41">
        <f>IF(_xlfn.IFNA(VLOOKUP($B41,'ŠIFRANT ZA INDUSTRY'!K:K,1,0),0)=0,0,1)</f>
        <v>0</v>
      </c>
      <c r="Q41">
        <f>IF(_xlfn.IFNA(VLOOKUP($B41,'ŠIFRANT ZA INDUSTRY'!L:L,1,0),0)=0,0,1)</f>
        <v>0</v>
      </c>
      <c r="R41">
        <f>IF(_xlfn.IFNA(VLOOKUP($B41,'ŠIFRANT ZA INDUSTRY'!M:M,1,0),0)=0,0,1)</f>
        <v>1</v>
      </c>
      <c r="S41">
        <f>IF(_xlfn.IFNA(VLOOKUP($B41,'ŠIFRANT ZA INDUSTRY'!N:N,1,0),0)=0,0,1)</f>
        <v>0</v>
      </c>
      <c r="T41" t="b">
        <f t="shared" si="2"/>
        <v>1</v>
      </c>
    </row>
    <row r="42" spans="1:20" x14ac:dyDescent="0.3">
      <c r="A42" t="str">
        <f t="shared" si="1"/>
        <v>05.10</v>
      </c>
      <c r="B42" s="44" t="s">
        <v>410</v>
      </c>
      <c r="C42" s="25"/>
      <c r="D42" s="25" t="s">
        <v>409</v>
      </c>
      <c r="E42">
        <f t="shared" si="3"/>
        <v>1</v>
      </c>
      <c r="F42">
        <f>IF(_xlfn.IFNA(VLOOKUP(B42,'ŠIFRANT ZA INDUSTRY'!A:A,1,0),0)=0,0,1)</f>
        <v>1</v>
      </c>
      <c r="G42">
        <f>IF(_xlfn.IFNA(VLOOKUP($B42,'ŠIFRANT ZA INDUSTRY'!B:B,1,0),0)=0,0,1)</f>
        <v>0</v>
      </c>
      <c r="H42">
        <f>IF(_xlfn.IFNA(VLOOKUP($B42,'ŠIFRANT ZA INDUSTRY'!C:C,1,0),0)=0,0,1)</f>
        <v>0</v>
      </c>
      <c r="I42">
        <f>IF(_xlfn.IFNA(VLOOKUP($B42,'ŠIFRANT ZA INDUSTRY'!D:D,1,0),0)=0,0,1)</f>
        <v>0</v>
      </c>
      <c r="J42">
        <f>IF(_xlfn.IFNA(VLOOKUP($B42,'ŠIFRANT ZA INDUSTRY'!E:E,1,0),0)=0,0,1)</f>
        <v>0</v>
      </c>
      <c r="K42">
        <f>IF(_xlfn.IFNA(VLOOKUP($B42,'ŠIFRANT ZA INDUSTRY'!F:F,1,0),0)=0,0,1)</f>
        <v>0</v>
      </c>
      <c r="L42">
        <f>IF(_xlfn.IFNA(VLOOKUP($B42,'ŠIFRANT ZA INDUSTRY'!G:G,1,0),0)=0,0,1)</f>
        <v>0</v>
      </c>
      <c r="M42">
        <f>IF(_xlfn.IFNA(VLOOKUP($B42,'ŠIFRANT ZA INDUSTRY'!H:H,1,0),0)=0,0,1)</f>
        <v>0</v>
      </c>
      <c r="N42">
        <f>IF(_xlfn.IFNA(VLOOKUP($B42,'ŠIFRANT ZA INDUSTRY'!I:I,1,0),0)=0,0,1)</f>
        <v>0</v>
      </c>
      <c r="O42">
        <f>IF(_xlfn.IFNA(VLOOKUP($B42,'ŠIFRANT ZA INDUSTRY'!J:J,1,0),0)=0,0,1)</f>
        <v>0</v>
      </c>
      <c r="P42">
        <f>IF(_xlfn.IFNA(VLOOKUP($B42,'ŠIFRANT ZA INDUSTRY'!K:K,1,0),0)=0,0,1)</f>
        <v>0</v>
      </c>
      <c r="Q42">
        <f>IF(_xlfn.IFNA(VLOOKUP($B42,'ŠIFRANT ZA INDUSTRY'!L:L,1,0),0)=0,0,1)</f>
        <v>0</v>
      </c>
      <c r="R42">
        <f>IF(_xlfn.IFNA(VLOOKUP($B42,'ŠIFRANT ZA INDUSTRY'!M:M,1,0),0)=0,0,1)</f>
        <v>0</v>
      </c>
      <c r="S42">
        <f>IF(_xlfn.IFNA(VLOOKUP($B42,'ŠIFRANT ZA INDUSTRY'!N:N,1,0),0)=0,0,1)</f>
        <v>1</v>
      </c>
      <c r="T42" t="b">
        <f t="shared" si="2"/>
        <v>1</v>
      </c>
    </row>
    <row r="43" spans="1:20" x14ac:dyDescent="0.3">
      <c r="A43" t="str">
        <f t="shared" si="1"/>
        <v>05.20</v>
      </c>
      <c r="B43" s="44" t="s">
        <v>412</v>
      </c>
      <c r="C43" s="25"/>
      <c r="D43" s="25" t="s">
        <v>411</v>
      </c>
      <c r="E43">
        <f t="shared" si="3"/>
        <v>1</v>
      </c>
      <c r="F43">
        <f>IF(_xlfn.IFNA(VLOOKUP(B43,'ŠIFRANT ZA INDUSTRY'!A:A,1,0),0)=0,0,1)</f>
        <v>1</v>
      </c>
      <c r="G43">
        <f>IF(_xlfn.IFNA(VLOOKUP($B43,'ŠIFRANT ZA INDUSTRY'!B:B,1,0),0)=0,0,1)</f>
        <v>0</v>
      </c>
      <c r="H43">
        <f>IF(_xlfn.IFNA(VLOOKUP($B43,'ŠIFRANT ZA INDUSTRY'!C:C,1,0),0)=0,0,1)</f>
        <v>0</v>
      </c>
      <c r="I43">
        <f>IF(_xlfn.IFNA(VLOOKUP($B43,'ŠIFRANT ZA INDUSTRY'!D:D,1,0),0)=0,0,1)</f>
        <v>0</v>
      </c>
      <c r="J43">
        <f>IF(_xlfn.IFNA(VLOOKUP($B43,'ŠIFRANT ZA INDUSTRY'!E:E,1,0),0)=0,0,1)</f>
        <v>0</v>
      </c>
      <c r="K43">
        <f>IF(_xlfn.IFNA(VLOOKUP($B43,'ŠIFRANT ZA INDUSTRY'!F:F,1,0),0)=0,0,1)</f>
        <v>0</v>
      </c>
      <c r="L43">
        <f>IF(_xlfn.IFNA(VLOOKUP($B43,'ŠIFRANT ZA INDUSTRY'!G:G,1,0),0)=0,0,1)</f>
        <v>0</v>
      </c>
      <c r="M43">
        <f>IF(_xlfn.IFNA(VLOOKUP($B43,'ŠIFRANT ZA INDUSTRY'!H:H,1,0),0)=0,0,1)</f>
        <v>0</v>
      </c>
      <c r="N43">
        <f>IF(_xlfn.IFNA(VLOOKUP($B43,'ŠIFRANT ZA INDUSTRY'!I:I,1,0),0)=0,0,1)</f>
        <v>0</v>
      </c>
      <c r="O43">
        <f>IF(_xlfn.IFNA(VLOOKUP($B43,'ŠIFRANT ZA INDUSTRY'!J:J,1,0),0)=0,0,1)</f>
        <v>0</v>
      </c>
      <c r="P43">
        <f>IF(_xlfn.IFNA(VLOOKUP($B43,'ŠIFRANT ZA INDUSTRY'!K:K,1,0),0)=0,0,1)</f>
        <v>0</v>
      </c>
      <c r="Q43">
        <f>IF(_xlfn.IFNA(VLOOKUP($B43,'ŠIFRANT ZA INDUSTRY'!L:L,1,0),0)=0,0,1)</f>
        <v>0</v>
      </c>
      <c r="R43">
        <f>IF(_xlfn.IFNA(VLOOKUP($B43,'ŠIFRANT ZA INDUSTRY'!M:M,1,0),0)=0,0,1)</f>
        <v>0</v>
      </c>
      <c r="S43">
        <f>IF(_xlfn.IFNA(VLOOKUP($B43,'ŠIFRANT ZA INDUSTRY'!N:N,1,0),0)=0,0,1)</f>
        <v>1</v>
      </c>
      <c r="T43" t="b">
        <f t="shared" si="2"/>
        <v>1</v>
      </c>
    </row>
    <row r="44" spans="1:20" x14ac:dyDescent="0.3">
      <c r="A44" t="str">
        <f t="shared" si="1"/>
        <v>06.10</v>
      </c>
      <c r="B44" s="44" t="s">
        <v>414</v>
      </c>
      <c r="C44" s="25"/>
      <c r="D44" s="25" t="s">
        <v>413</v>
      </c>
      <c r="E44">
        <f t="shared" si="3"/>
        <v>1</v>
      </c>
      <c r="F44">
        <f>IF(_xlfn.IFNA(VLOOKUP(B44,'ŠIFRANT ZA INDUSTRY'!A:A,1,0),0)=0,0,1)</f>
        <v>1</v>
      </c>
      <c r="G44">
        <f>IF(_xlfn.IFNA(VLOOKUP($B44,'ŠIFRANT ZA INDUSTRY'!B:B,1,0),0)=0,0,1)</f>
        <v>0</v>
      </c>
      <c r="H44">
        <f>IF(_xlfn.IFNA(VLOOKUP($B44,'ŠIFRANT ZA INDUSTRY'!C:C,1,0),0)=0,0,1)</f>
        <v>0</v>
      </c>
      <c r="I44">
        <f>IF(_xlfn.IFNA(VLOOKUP($B44,'ŠIFRANT ZA INDUSTRY'!D:D,1,0),0)=0,0,1)</f>
        <v>0</v>
      </c>
      <c r="J44">
        <f>IF(_xlfn.IFNA(VLOOKUP($B44,'ŠIFRANT ZA INDUSTRY'!E:E,1,0),0)=0,0,1)</f>
        <v>0</v>
      </c>
      <c r="K44">
        <f>IF(_xlfn.IFNA(VLOOKUP($B44,'ŠIFRANT ZA INDUSTRY'!F:F,1,0),0)=0,0,1)</f>
        <v>0</v>
      </c>
      <c r="L44">
        <f>IF(_xlfn.IFNA(VLOOKUP($B44,'ŠIFRANT ZA INDUSTRY'!G:G,1,0),0)=0,0,1)</f>
        <v>0</v>
      </c>
      <c r="M44">
        <f>IF(_xlfn.IFNA(VLOOKUP($B44,'ŠIFRANT ZA INDUSTRY'!H:H,1,0),0)=0,0,1)</f>
        <v>0</v>
      </c>
      <c r="N44">
        <f>IF(_xlfn.IFNA(VLOOKUP($B44,'ŠIFRANT ZA INDUSTRY'!I:I,1,0),0)=0,0,1)</f>
        <v>0</v>
      </c>
      <c r="O44">
        <f>IF(_xlfn.IFNA(VLOOKUP($B44,'ŠIFRANT ZA INDUSTRY'!J:J,1,0),0)=0,0,1)</f>
        <v>0</v>
      </c>
      <c r="P44">
        <f>IF(_xlfn.IFNA(VLOOKUP($B44,'ŠIFRANT ZA INDUSTRY'!K:K,1,0),0)=0,0,1)</f>
        <v>0</v>
      </c>
      <c r="Q44">
        <f>IF(_xlfn.IFNA(VLOOKUP($B44,'ŠIFRANT ZA INDUSTRY'!L:L,1,0),0)=0,0,1)</f>
        <v>0</v>
      </c>
      <c r="R44">
        <f>IF(_xlfn.IFNA(VLOOKUP($B44,'ŠIFRANT ZA INDUSTRY'!M:M,1,0),0)=0,0,1)</f>
        <v>0</v>
      </c>
      <c r="S44">
        <f>IF(_xlfn.IFNA(VLOOKUP($B44,'ŠIFRANT ZA INDUSTRY'!N:N,1,0),0)=0,0,1)</f>
        <v>0</v>
      </c>
      <c r="T44" t="b">
        <f t="shared" si="2"/>
        <v>1</v>
      </c>
    </row>
    <row r="45" spans="1:20" x14ac:dyDescent="0.3">
      <c r="A45" t="str">
        <f t="shared" si="1"/>
        <v>06.20</v>
      </c>
      <c r="B45" s="44" t="s">
        <v>416</v>
      </c>
      <c r="C45" s="25"/>
      <c r="D45" s="25" t="s">
        <v>415</v>
      </c>
      <c r="E45">
        <f t="shared" si="3"/>
        <v>1</v>
      </c>
      <c r="F45">
        <f>IF(_xlfn.IFNA(VLOOKUP(B45,'ŠIFRANT ZA INDUSTRY'!A:A,1,0),0)=0,0,1)</f>
        <v>1</v>
      </c>
      <c r="G45">
        <f>IF(_xlfn.IFNA(VLOOKUP($B45,'ŠIFRANT ZA INDUSTRY'!B:B,1,0),0)=0,0,1)</f>
        <v>0</v>
      </c>
      <c r="H45">
        <f>IF(_xlfn.IFNA(VLOOKUP($B45,'ŠIFRANT ZA INDUSTRY'!C:C,1,0),0)=0,0,1)</f>
        <v>0</v>
      </c>
      <c r="I45">
        <f>IF(_xlfn.IFNA(VLOOKUP($B45,'ŠIFRANT ZA INDUSTRY'!D:D,1,0),0)=0,0,1)</f>
        <v>0</v>
      </c>
      <c r="J45">
        <f>IF(_xlfn.IFNA(VLOOKUP($B45,'ŠIFRANT ZA INDUSTRY'!E:E,1,0),0)=0,0,1)</f>
        <v>0</v>
      </c>
      <c r="K45">
        <f>IF(_xlfn.IFNA(VLOOKUP($B45,'ŠIFRANT ZA INDUSTRY'!F:F,1,0),0)=0,0,1)</f>
        <v>0</v>
      </c>
      <c r="L45">
        <f>IF(_xlfn.IFNA(VLOOKUP($B45,'ŠIFRANT ZA INDUSTRY'!G:G,1,0),0)=0,0,1)</f>
        <v>0</v>
      </c>
      <c r="M45">
        <f>IF(_xlfn.IFNA(VLOOKUP($B45,'ŠIFRANT ZA INDUSTRY'!H:H,1,0),0)=0,0,1)</f>
        <v>0</v>
      </c>
      <c r="N45">
        <f>IF(_xlfn.IFNA(VLOOKUP($B45,'ŠIFRANT ZA INDUSTRY'!I:I,1,0),0)=0,0,1)</f>
        <v>0</v>
      </c>
      <c r="O45">
        <f>IF(_xlfn.IFNA(VLOOKUP($B45,'ŠIFRANT ZA INDUSTRY'!J:J,1,0),0)=0,0,1)</f>
        <v>0</v>
      </c>
      <c r="P45">
        <f>IF(_xlfn.IFNA(VLOOKUP($B45,'ŠIFRANT ZA INDUSTRY'!K:K,1,0),0)=0,0,1)</f>
        <v>0</v>
      </c>
      <c r="Q45">
        <f>IF(_xlfn.IFNA(VLOOKUP($B45,'ŠIFRANT ZA INDUSTRY'!L:L,1,0),0)=0,0,1)</f>
        <v>0</v>
      </c>
      <c r="R45">
        <f>IF(_xlfn.IFNA(VLOOKUP($B45,'ŠIFRANT ZA INDUSTRY'!M:M,1,0),0)=0,0,1)</f>
        <v>0</v>
      </c>
      <c r="S45">
        <f>IF(_xlfn.IFNA(VLOOKUP($B45,'ŠIFRANT ZA INDUSTRY'!N:N,1,0),0)=0,0,1)</f>
        <v>1</v>
      </c>
      <c r="T45" t="b">
        <f t="shared" si="2"/>
        <v>1</v>
      </c>
    </row>
    <row r="46" spans="1:20" x14ac:dyDescent="0.3">
      <c r="A46" t="str">
        <f t="shared" si="1"/>
        <v>07.10</v>
      </c>
      <c r="B46" s="44" t="s">
        <v>418</v>
      </c>
      <c r="C46" s="25"/>
      <c r="D46" s="25" t="s">
        <v>417</v>
      </c>
      <c r="E46">
        <f t="shared" si="3"/>
        <v>1</v>
      </c>
      <c r="F46">
        <f>IF(_xlfn.IFNA(VLOOKUP(B46,'ŠIFRANT ZA INDUSTRY'!A:A,1,0),0)=0,0,1)</f>
        <v>0</v>
      </c>
      <c r="G46">
        <f>IF(_xlfn.IFNA(VLOOKUP($B46,'ŠIFRANT ZA INDUSTRY'!B:B,1,0),0)=0,0,1)</f>
        <v>0</v>
      </c>
      <c r="H46">
        <f>IF(_xlfn.IFNA(VLOOKUP($B46,'ŠIFRANT ZA INDUSTRY'!C:C,1,0),0)=0,0,1)</f>
        <v>0</v>
      </c>
      <c r="I46">
        <f>IF(_xlfn.IFNA(VLOOKUP($B46,'ŠIFRANT ZA INDUSTRY'!D:D,1,0),0)=0,0,1)</f>
        <v>0</v>
      </c>
      <c r="J46">
        <f>IF(_xlfn.IFNA(VLOOKUP($B46,'ŠIFRANT ZA INDUSTRY'!E:E,1,0),0)=0,0,1)</f>
        <v>0</v>
      </c>
      <c r="K46">
        <f>IF(_xlfn.IFNA(VLOOKUP($B46,'ŠIFRANT ZA INDUSTRY'!F:F,1,0),0)=0,0,1)</f>
        <v>0</v>
      </c>
      <c r="L46">
        <f>IF(_xlfn.IFNA(VLOOKUP($B46,'ŠIFRANT ZA INDUSTRY'!G:G,1,0),0)=0,0,1)</f>
        <v>0</v>
      </c>
      <c r="M46">
        <f>IF(_xlfn.IFNA(VLOOKUP($B46,'ŠIFRANT ZA INDUSTRY'!H:H,1,0),0)=0,0,1)</f>
        <v>0</v>
      </c>
      <c r="N46">
        <f>IF(_xlfn.IFNA(VLOOKUP($B46,'ŠIFRANT ZA INDUSTRY'!I:I,1,0),0)=0,0,1)</f>
        <v>0</v>
      </c>
      <c r="O46">
        <f>IF(_xlfn.IFNA(VLOOKUP($B46,'ŠIFRANT ZA INDUSTRY'!J:J,1,0),0)=0,0,1)</f>
        <v>0</v>
      </c>
      <c r="P46">
        <f>IF(_xlfn.IFNA(VLOOKUP($B46,'ŠIFRANT ZA INDUSTRY'!K:K,1,0),0)=0,0,1)</f>
        <v>0</v>
      </c>
      <c r="Q46">
        <f>IF(_xlfn.IFNA(VLOOKUP($B46,'ŠIFRANT ZA INDUSTRY'!L:L,1,0),0)=0,0,1)</f>
        <v>0</v>
      </c>
      <c r="R46">
        <f>IF(_xlfn.IFNA(VLOOKUP($B46,'ŠIFRANT ZA INDUSTRY'!M:M,1,0),0)=0,0,1)</f>
        <v>0</v>
      </c>
      <c r="S46">
        <f>IF(_xlfn.IFNA(VLOOKUP($B46,'ŠIFRANT ZA INDUSTRY'!N:N,1,0),0)=0,0,1)</f>
        <v>1</v>
      </c>
      <c r="T46" t="b">
        <f t="shared" si="2"/>
        <v>1</v>
      </c>
    </row>
    <row r="47" spans="1:20" x14ac:dyDescent="0.3">
      <c r="A47" t="str">
        <f t="shared" si="1"/>
        <v>07.21</v>
      </c>
      <c r="B47" s="44" t="s">
        <v>420</v>
      </c>
      <c r="C47" s="25"/>
      <c r="D47" s="25" t="s">
        <v>419</v>
      </c>
      <c r="E47">
        <f t="shared" si="3"/>
        <v>1</v>
      </c>
      <c r="F47">
        <f>IF(_xlfn.IFNA(VLOOKUP(B47,'ŠIFRANT ZA INDUSTRY'!A:A,1,0),0)=0,0,1)</f>
        <v>0</v>
      </c>
      <c r="G47">
        <f>IF(_xlfn.IFNA(VLOOKUP($B47,'ŠIFRANT ZA INDUSTRY'!B:B,1,0),0)=0,0,1)</f>
        <v>0</v>
      </c>
      <c r="H47">
        <f>IF(_xlfn.IFNA(VLOOKUP($B47,'ŠIFRANT ZA INDUSTRY'!C:C,1,0),0)=0,0,1)</f>
        <v>0</v>
      </c>
      <c r="I47">
        <f>IF(_xlfn.IFNA(VLOOKUP($B47,'ŠIFRANT ZA INDUSTRY'!D:D,1,0),0)=0,0,1)</f>
        <v>0</v>
      </c>
      <c r="J47">
        <f>IF(_xlfn.IFNA(VLOOKUP($B47,'ŠIFRANT ZA INDUSTRY'!E:E,1,0),0)=0,0,1)</f>
        <v>0</v>
      </c>
      <c r="K47">
        <f>IF(_xlfn.IFNA(VLOOKUP($B47,'ŠIFRANT ZA INDUSTRY'!F:F,1,0),0)=0,0,1)</f>
        <v>0</v>
      </c>
      <c r="L47">
        <f>IF(_xlfn.IFNA(VLOOKUP($B47,'ŠIFRANT ZA INDUSTRY'!G:G,1,0),0)=0,0,1)</f>
        <v>0</v>
      </c>
      <c r="M47">
        <f>IF(_xlfn.IFNA(VLOOKUP($B47,'ŠIFRANT ZA INDUSTRY'!H:H,1,0),0)=0,0,1)</f>
        <v>0</v>
      </c>
      <c r="N47">
        <f>IF(_xlfn.IFNA(VLOOKUP($B47,'ŠIFRANT ZA INDUSTRY'!I:I,1,0),0)=0,0,1)</f>
        <v>0</v>
      </c>
      <c r="O47">
        <f>IF(_xlfn.IFNA(VLOOKUP($B47,'ŠIFRANT ZA INDUSTRY'!J:J,1,0),0)=0,0,1)</f>
        <v>0</v>
      </c>
      <c r="P47">
        <f>IF(_xlfn.IFNA(VLOOKUP($B47,'ŠIFRANT ZA INDUSTRY'!K:K,1,0),0)=0,0,1)</f>
        <v>0</v>
      </c>
      <c r="Q47">
        <f>IF(_xlfn.IFNA(VLOOKUP($B47,'ŠIFRANT ZA INDUSTRY'!L:L,1,0),0)=0,0,1)</f>
        <v>0</v>
      </c>
      <c r="R47">
        <f>IF(_xlfn.IFNA(VLOOKUP($B47,'ŠIFRANT ZA INDUSTRY'!M:M,1,0),0)=0,0,1)</f>
        <v>0</v>
      </c>
      <c r="S47">
        <f>IF(_xlfn.IFNA(VLOOKUP($B47,'ŠIFRANT ZA INDUSTRY'!N:N,1,0),0)=0,0,1)</f>
        <v>1</v>
      </c>
      <c r="T47" t="b">
        <f t="shared" si="2"/>
        <v>1</v>
      </c>
    </row>
    <row r="48" spans="1:20" x14ac:dyDescent="0.3">
      <c r="A48" t="str">
        <f t="shared" si="1"/>
        <v>07.29</v>
      </c>
      <c r="B48" s="44" t="s">
        <v>422</v>
      </c>
      <c r="C48" s="25"/>
      <c r="D48" s="25" t="s">
        <v>421</v>
      </c>
      <c r="E48">
        <f t="shared" si="3"/>
        <v>1</v>
      </c>
      <c r="F48">
        <f>IF(_xlfn.IFNA(VLOOKUP(B48,'ŠIFRANT ZA INDUSTRY'!A:A,1,0),0)=0,0,1)</f>
        <v>0</v>
      </c>
      <c r="G48">
        <f>IF(_xlfn.IFNA(VLOOKUP($B48,'ŠIFRANT ZA INDUSTRY'!B:B,1,0),0)=0,0,1)</f>
        <v>0</v>
      </c>
      <c r="H48">
        <f>IF(_xlfn.IFNA(VLOOKUP($B48,'ŠIFRANT ZA INDUSTRY'!C:C,1,0),0)=0,0,1)</f>
        <v>0</v>
      </c>
      <c r="I48">
        <f>IF(_xlfn.IFNA(VLOOKUP($B48,'ŠIFRANT ZA INDUSTRY'!D:D,1,0),0)=0,0,1)</f>
        <v>0</v>
      </c>
      <c r="J48">
        <f>IF(_xlfn.IFNA(VLOOKUP($B48,'ŠIFRANT ZA INDUSTRY'!E:E,1,0),0)=0,0,1)</f>
        <v>0</v>
      </c>
      <c r="K48">
        <f>IF(_xlfn.IFNA(VLOOKUP($B48,'ŠIFRANT ZA INDUSTRY'!F:F,1,0),0)=0,0,1)</f>
        <v>0</v>
      </c>
      <c r="L48">
        <f>IF(_xlfn.IFNA(VLOOKUP($B48,'ŠIFRANT ZA INDUSTRY'!G:G,1,0),0)=0,0,1)</f>
        <v>0</v>
      </c>
      <c r="M48">
        <f>IF(_xlfn.IFNA(VLOOKUP($B48,'ŠIFRANT ZA INDUSTRY'!H:H,1,0),0)=0,0,1)</f>
        <v>0</v>
      </c>
      <c r="N48">
        <f>IF(_xlfn.IFNA(VLOOKUP($B48,'ŠIFRANT ZA INDUSTRY'!I:I,1,0),0)=0,0,1)</f>
        <v>0</v>
      </c>
      <c r="O48">
        <f>IF(_xlfn.IFNA(VLOOKUP($B48,'ŠIFRANT ZA INDUSTRY'!J:J,1,0),0)=0,0,1)</f>
        <v>0</v>
      </c>
      <c r="P48">
        <f>IF(_xlfn.IFNA(VLOOKUP($B48,'ŠIFRANT ZA INDUSTRY'!K:K,1,0),0)=0,0,1)</f>
        <v>0</v>
      </c>
      <c r="Q48">
        <f>IF(_xlfn.IFNA(VLOOKUP($B48,'ŠIFRANT ZA INDUSTRY'!L:L,1,0),0)=0,0,1)</f>
        <v>0</v>
      </c>
      <c r="R48">
        <f>IF(_xlfn.IFNA(VLOOKUP($B48,'ŠIFRANT ZA INDUSTRY'!M:M,1,0),0)=0,0,1)</f>
        <v>0</v>
      </c>
      <c r="S48">
        <f>IF(_xlfn.IFNA(VLOOKUP($B48,'ŠIFRANT ZA INDUSTRY'!N:N,1,0),0)=0,0,1)</f>
        <v>1</v>
      </c>
      <c r="T48" t="b">
        <f t="shared" si="2"/>
        <v>1</v>
      </c>
    </row>
    <row r="49" spans="1:20" x14ac:dyDescent="0.3">
      <c r="A49" t="str">
        <f t="shared" si="1"/>
        <v>08.11</v>
      </c>
      <c r="B49" s="44" t="s">
        <v>424</v>
      </c>
      <c r="C49" s="25"/>
      <c r="D49" s="25" t="s">
        <v>423</v>
      </c>
      <c r="E49">
        <f t="shared" si="3"/>
        <v>1</v>
      </c>
      <c r="F49">
        <f>IF(_xlfn.IFNA(VLOOKUP(B49,'ŠIFRANT ZA INDUSTRY'!A:A,1,0),0)=0,0,1)</f>
        <v>0</v>
      </c>
      <c r="G49">
        <f>IF(_xlfn.IFNA(VLOOKUP($B49,'ŠIFRANT ZA INDUSTRY'!B:B,1,0),0)=0,0,1)</f>
        <v>0</v>
      </c>
      <c r="H49">
        <f>IF(_xlfn.IFNA(VLOOKUP($B49,'ŠIFRANT ZA INDUSTRY'!C:C,1,0),0)=0,0,1)</f>
        <v>0</v>
      </c>
      <c r="I49">
        <f>IF(_xlfn.IFNA(VLOOKUP($B49,'ŠIFRANT ZA INDUSTRY'!D:D,1,0),0)=0,0,1)</f>
        <v>0</v>
      </c>
      <c r="J49">
        <f>IF(_xlfn.IFNA(VLOOKUP($B49,'ŠIFRANT ZA INDUSTRY'!E:E,1,0),0)=0,0,1)</f>
        <v>0</v>
      </c>
      <c r="K49">
        <f>IF(_xlfn.IFNA(VLOOKUP($B49,'ŠIFRANT ZA INDUSTRY'!F:F,1,0),0)=0,0,1)</f>
        <v>0</v>
      </c>
      <c r="L49">
        <f>IF(_xlfn.IFNA(VLOOKUP($B49,'ŠIFRANT ZA INDUSTRY'!G:G,1,0),0)=0,0,1)</f>
        <v>0</v>
      </c>
      <c r="M49">
        <f>IF(_xlfn.IFNA(VLOOKUP($B49,'ŠIFRANT ZA INDUSTRY'!H:H,1,0),0)=0,0,1)</f>
        <v>0</v>
      </c>
      <c r="N49">
        <f>IF(_xlfn.IFNA(VLOOKUP($B49,'ŠIFRANT ZA INDUSTRY'!I:I,1,0),0)=0,0,1)</f>
        <v>0</v>
      </c>
      <c r="O49">
        <f>IF(_xlfn.IFNA(VLOOKUP($B49,'ŠIFRANT ZA INDUSTRY'!J:J,1,0),0)=0,0,1)</f>
        <v>0</v>
      </c>
      <c r="P49">
        <f>IF(_xlfn.IFNA(VLOOKUP($B49,'ŠIFRANT ZA INDUSTRY'!K:K,1,0),0)=0,0,1)</f>
        <v>0</v>
      </c>
      <c r="Q49">
        <f>IF(_xlfn.IFNA(VLOOKUP($B49,'ŠIFRANT ZA INDUSTRY'!L:L,1,0),0)=0,0,1)</f>
        <v>0</v>
      </c>
      <c r="R49">
        <f>IF(_xlfn.IFNA(VLOOKUP($B49,'ŠIFRANT ZA INDUSTRY'!M:M,1,0),0)=0,0,1)</f>
        <v>0</v>
      </c>
      <c r="S49">
        <f>IF(_xlfn.IFNA(VLOOKUP($B49,'ŠIFRANT ZA INDUSTRY'!N:N,1,0),0)=0,0,1)</f>
        <v>1</v>
      </c>
      <c r="T49" t="b">
        <f t="shared" si="2"/>
        <v>1</v>
      </c>
    </row>
    <row r="50" spans="1:20" x14ac:dyDescent="0.3">
      <c r="A50" t="str">
        <f t="shared" si="1"/>
        <v>08.12</v>
      </c>
      <c r="B50" s="44" t="s">
        <v>426</v>
      </c>
      <c r="C50" s="25"/>
      <c r="D50" s="25" t="s">
        <v>425</v>
      </c>
      <c r="E50">
        <f t="shared" si="3"/>
        <v>1</v>
      </c>
      <c r="F50">
        <f>IF(_xlfn.IFNA(VLOOKUP(B50,'ŠIFRANT ZA INDUSTRY'!A:A,1,0),0)=0,0,1)</f>
        <v>0</v>
      </c>
      <c r="G50">
        <f>IF(_xlfn.IFNA(VLOOKUP($B50,'ŠIFRANT ZA INDUSTRY'!B:B,1,0),0)=0,0,1)</f>
        <v>0</v>
      </c>
      <c r="H50">
        <f>IF(_xlfn.IFNA(VLOOKUP($B50,'ŠIFRANT ZA INDUSTRY'!C:C,1,0),0)=0,0,1)</f>
        <v>0</v>
      </c>
      <c r="I50">
        <f>IF(_xlfn.IFNA(VLOOKUP($B50,'ŠIFRANT ZA INDUSTRY'!D:D,1,0),0)=0,0,1)</f>
        <v>0</v>
      </c>
      <c r="J50">
        <f>IF(_xlfn.IFNA(VLOOKUP($B50,'ŠIFRANT ZA INDUSTRY'!E:E,1,0),0)=0,0,1)</f>
        <v>0</v>
      </c>
      <c r="K50">
        <f>IF(_xlfn.IFNA(VLOOKUP($B50,'ŠIFRANT ZA INDUSTRY'!F:F,1,0),0)=0,0,1)</f>
        <v>0</v>
      </c>
      <c r="L50">
        <f>IF(_xlfn.IFNA(VLOOKUP($B50,'ŠIFRANT ZA INDUSTRY'!G:G,1,0),0)=0,0,1)</f>
        <v>0</v>
      </c>
      <c r="M50">
        <f>IF(_xlfn.IFNA(VLOOKUP($B50,'ŠIFRANT ZA INDUSTRY'!H:H,1,0),0)=0,0,1)</f>
        <v>0</v>
      </c>
      <c r="N50">
        <f>IF(_xlfn.IFNA(VLOOKUP($B50,'ŠIFRANT ZA INDUSTRY'!I:I,1,0),0)=0,0,1)</f>
        <v>0</v>
      </c>
      <c r="O50">
        <f>IF(_xlfn.IFNA(VLOOKUP($B50,'ŠIFRANT ZA INDUSTRY'!J:J,1,0),0)=0,0,1)</f>
        <v>0</v>
      </c>
      <c r="P50">
        <f>IF(_xlfn.IFNA(VLOOKUP($B50,'ŠIFRANT ZA INDUSTRY'!K:K,1,0),0)=0,0,1)</f>
        <v>0</v>
      </c>
      <c r="Q50">
        <f>IF(_xlfn.IFNA(VLOOKUP($B50,'ŠIFRANT ZA INDUSTRY'!L:L,1,0),0)=0,0,1)</f>
        <v>0</v>
      </c>
      <c r="R50">
        <f>IF(_xlfn.IFNA(VLOOKUP($B50,'ŠIFRANT ZA INDUSTRY'!M:M,1,0),0)=0,0,1)</f>
        <v>0</v>
      </c>
      <c r="S50">
        <f>IF(_xlfn.IFNA(VLOOKUP($B50,'ŠIFRANT ZA INDUSTRY'!N:N,1,0),0)=0,0,1)</f>
        <v>1</v>
      </c>
      <c r="T50" t="b">
        <f t="shared" si="2"/>
        <v>1</v>
      </c>
    </row>
    <row r="51" spans="1:20" x14ac:dyDescent="0.3">
      <c r="A51" t="str">
        <f t="shared" si="1"/>
        <v>08.91</v>
      </c>
      <c r="B51" s="44" t="s">
        <v>428</v>
      </c>
      <c r="C51" s="25"/>
      <c r="D51" s="25" t="s">
        <v>427</v>
      </c>
      <c r="E51">
        <f t="shared" si="3"/>
        <v>1</v>
      </c>
      <c r="F51">
        <f>IF(_xlfn.IFNA(VLOOKUP(B51,'ŠIFRANT ZA INDUSTRY'!A:A,1,0),0)=0,0,1)</f>
        <v>0</v>
      </c>
      <c r="G51">
        <f>IF(_xlfn.IFNA(VLOOKUP($B51,'ŠIFRANT ZA INDUSTRY'!B:B,1,0),0)=0,0,1)</f>
        <v>0</v>
      </c>
      <c r="H51">
        <f>IF(_xlfn.IFNA(VLOOKUP($B51,'ŠIFRANT ZA INDUSTRY'!C:C,1,0),0)=0,0,1)</f>
        <v>0</v>
      </c>
      <c r="I51">
        <f>IF(_xlfn.IFNA(VLOOKUP($B51,'ŠIFRANT ZA INDUSTRY'!D:D,1,0),0)=0,0,1)</f>
        <v>0</v>
      </c>
      <c r="J51">
        <f>IF(_xlfn.IFNA(VLOOKUP($B51,'ŠIFRANT ZA INDUSTRY'!E:E,1,0),0)=0,0,1)</f>
        <v>0</v>
      </c>
      <c r="K51">
        <f>IF(_xlfn.IFNA(VLOOKUP($B51,'ŠIFRANT ZA INDUSTRY'!F:F,1,0),0)=0,0,1)</f>
        <v>0</v>
      </c>
      <c r="L51">
        <f>IF(_xlfn.IFNA(VLOOKUP($B51,'ŠIFRANT ZA INDUSTRY'!G:G,1,0),0)=0,0,1)</f>
        <v>0</v>
      </c>
      <c r="M51">
        <f>IF(_xlfn.IFNA(VLOOKUP($B51,'ŠIFRANT ZA INDUSTRY'!H:H,1,0),0)=0,0,1)</f>
        <v>0</v>
      </c>
      <c r="N51">
        <f>IF(_xlfn.IFNA(VLOOKUP($B51,'ŠIFRANT ZA INDUSTRY'!I:I,1,0),0)=0,0,1)</f>
        <v>0</v>
      </c>
      <c r="O51">
        <f>IF(_xlfn.IFNA(VLOOKUP($B51,'ŠIFRANT ZA INDUSTRY'!J:J,1,0),0)=0,0,1)</f>
        <v>0</v>
      </c>
      <c r="P51">
        <f>IF(_xlfn.IFNA(VLOOKUP($B51,'ŠIFRANT ZA INDUSTRY'!K:K,1,0),0)=0,0,1)</f>
        <v>0</v>
      </c>
      <c r="Q51">
        <f>IF(_xlfn.IFNA(VLOOKUP($B51,'ŠIFRANT ZA INDUSTRY'!L:L,1,0),0)=0,0,1)</f>
        <v>0</v>
      </c>
      <c r="R51">
        <f>IF(_xlfn.IFNA(VLOOKUP($B51,'ŠIFRANT ZA INDUSTRY'!M:M,1,0),0)=0,0,1)</f>
        <v>0</v>
      </c>
      <c r="S51">
        <f>IF(_xlfn.IFNA(VLOOKUP($B51,'ŠIFRANT ZA INDUSTRY'!N:N,1,0),0)=0,0,1)</f>
        <v>1</v>
      </c>
      <c r="T51" t="b">
        <f t="shared" si="2"/>
        <v>1</v>
      </c>
    </row>
    <row r="52" spans="1:20" x14ac:dyDescent="0.3">
      <c r="A52" t="str">
        <f t="shared" si="1"/>
        <v>08.92</v>
      </c>
      <c r="B52" s="44" t="s">
        <v>430</v>
      </c>
      <c r="C52" s="25"/>
      <c r="D52" s="25" t="s">
        <v>429</v>
      </c>
      <c r="E52">
        <f t="shared" si="3"/>
        <v>1</v>
      </c>
      <c r="F52">
        <f>IF(_xlfn.IFNA(VLOOKUP(B52,'ŠIFRANT ZA INDUSTRY'!A:A,1,0),0)=0,0,1)</f>
        <v>0</v>
      </c>
      <c r="G52">
        <f>IF(_xlfn.IFNA(VLOOKUP($B52,'ŠIFRANT ZA INDUSTRY'!B:B,1,0),0)=0,0,1)</f>
        <v>0</v>
      </c>
      <c r="H52">
        <f>IF(_xlfn.IFNA(VLOOKUP($B52,'ŠIFRANT ZA INDUSTRY'!C:C,1,0),0)=0,0,1)</f>
        <v>0</v>
      </c>
      <c r="I52">
        <f>IF(_xlfn.IFNA(VLOOKUP($B52,'ŠIFRANT ZA INDUSTRY'!D:D,1,0),0)=0,0,1)</f>
        <v>0</v>
      </c>
      <c r="J52">
        <f>IF(_xlfn.IFNA(VLOOKUP($B52,'ŠIFRANT ZA INDUSTRY'!E:E,1,0),0)=0,0,1)</f>
        <v>0</v>
      </c>
      <c r="K52">
        <f>IF(_xlfn.IFNA(VLOOKUP($B52,'ŠIFRANT ZA INDUSTRY'!F:F,1,0),0)=0,0,1)</f>
        <v>0</v>
      </c>
      <c r="L52">
        <f>IF(_xlfn.IFNA(VLOOKUP($B52,'ŠIFRANT ZA INDUSTRY'!G:G,1,0),0)=0,0,1)</f>
        <v>0</v>
      </c>
      <c r="M52">
        <f>IF(_xlfn.IFNA(VLOOKUP($B52,'ŠIFRANT ZA INDUSTRY'!H:H,1,0),0)=0,0,1)</f>
        <v>0</v>
      </c>
      <c r="N52">
        <f>IF(_xlfn.IFNA(VLOOKUP($B52,'ŠIFRANT ZA INDUSTRY'!I:I,1,0),0)=0,0,1)</f>
        <v>0</v>
      </c>
      <c r="O52">
        <f>IF(_xlfn.IFNA(VLOOKUP($B52,'ŠIFRANT ZA INDUSTRY'!J:J,1,0),0)=0,0,1)</f>
        <v>0</v>
      </c>
      <c r="P52">
        <f>IF(_xlfn.IFNA(VLOOKUP($B52,'ŠIFRANT ZA INDUSTRY'!K:K,1,0),0)=0,0,1)</f>
        <v>0</v>
      </c>
      <c r="Q52">
        <f>IF(_xlfn.IFNA(VLOOKUP($B52,'ŠIFRANT ZA INDUSTRY'!L:L,1,0),0)=0,0,1)</f>
        <v>0</v>
      </c>
      <c r="R52">
        <f>IF(_xlfn.IFNA(VLOOKUP($B52,'ŠIFRANT ZA INDUSTRY'!M:M,1,0),0)=0,0,1)</f>
        <v>0</v>
      </c>
      <c r="S52">
        <f>IF(_xlfn.IFNA(VLOOKUP($B52,'ŠIFRANT ZA INDUSTRY'!N:N,1,0),0)=0,0,1)</f>
        <v>1</v>
      </c>
      <c r="T52" t="b">
        <f t="shared" si="2"/>
        <v>1</v>
      </c>
    </row>
    <row r="53" spans="1:20" x14ac:dyDescent="0.3">
      <c r="A53" t="str">
        <f t="shared" si="1"/>
        <v>08.93</v>
      </c>
      <c r="B53" s="44" t="s">
        <v>432</v>
      </c>
      <c r="C53" s="25"/>
      <c r="D53" s="25" t="s">
        <v>431</v>
      </c>
      <c r="E53">
        <f t="shared" ref="E53:E77" si="4">IF(LEN(B53)=6,1,0)</f>
        <v>1</v>
      </c>
      <c r="F53">
        <f>IF(_xlfn.IFNA(VLOOKUP(B53,'ŠIFRANT ZA INDUSTRY'!A:A,1,0),0)=0,0,1)</f>
        <v>0</v>
      </c>
      <c r="G53">
        <f>IF(_xlfn.IFNA(VLOOKUP($B53,'ŠIFRANT ZA INDUSTRY'!B:B,1,0),0)=0,0,1)</f>
        <v>0</v>
      </c>
      <c r="H53">
        <f>IF(_xlfn.IFNA(VLOOKUP($B53,'ŠIFRANT ZA INDUSTRY'!C:C,1,0),0)=0,0,1)</f>
        <v>0</v>
      </c>
      <c r="I53">
        <f>IF(_xlfn.IFNA(VLOOKUP($B53,'ŠIFRANT ZA INDUSTRY'!D:D,1,0),0)=0,0,1)</f>
        <v>0</v>
      </c>
      <c r="J53">
        <f>IF(_xlfn.IFNA(VLOOKUP($B53,'ŠIFRANT ZA INDUSTRY'!E:E,1,0),0)=0,0,1)</f>
        <v>0</v>
      </c>
      <c r="K53">
        <f>IF(_xlfn.IFNA(VLOOKUP($B53,'ŠIFRANT ZA INDUSTRY'!F:F,1,0),0)=0,0,1)</f>
        <v>0</v>
      </c>
      <c r="L53">
        <f>IF(_xlfn.IFNA(VLOOKUP($B53,'ŠIFRANT ZA INDUSTRY'!G:G,1,0),0)=0,0,1)</f>
        <v>0</v>
      </c>
      <c r="M53">
        <f>IF(_xlfn.IFNA(VLOOKUP($B53,'ŠIFRANT ZA INDUSTRY'!H:H,1,0),0)=0,0,1)</f>
        <v>0</v>
      </c>
      <c r="N53">
        <f>IF(_xlfn.IFNA(VLOOKUP($B53,'ŠIFRANT ZA INDUSTRY'!I:I,1,0),0)=0,0,1)</f>
        <v>0</v>
      </c>
      <c r="O53">
        <f>IF(_xlfn.IFNA(VLOOKUP($B53,'ŠIFRANT ZA INDUSTRY'!J:J,1,0),0)=0,0,1)</f>
        <v>0</v>
      </c>
      <c r="P53">
        <f>IF(_xlfn.IFNA(VLOOKUP($B53,'ŠIFRANT ZA INDUSTRY'!K:K,1,0),0)=0,0,1)</f>
        <v>0</v>
      </c>
      <c r="Q53">
        <f>IF(_xlfn.IFNA(VLOOKUP($B53,'ŠIFRANT ZA INDUSTRY'!L:L,1,0),0)=0,0,1)</f>
        <v>0</v>
      </c>
      <c r="R53">
        <f>IF(_xlfn.IFNA(VLOOKUP($B53,'ŠIFRANT ZA INDUSTRY'!M:M,1,0),0)=0,0,1)</f>
        <v>0</v>
      </c>
      <c r="S53">
        <f>IF(_xlfn.IFNA(VLOOKUP($B53,'ŠIFRANT ZA INDUSTRY'!N:N,1,0),0)=0,0,1)</f>
        <v>1</v>
      </c>
      <c r="T53" t="b">
        <f t="shared" si="2"/>
        <v>1</v>
      </c>
    </row>
    <row r="54" spans="1:20" x14ac:dyDescent="0.3">
      <c r="A54" t="str">
        <f t="shared" si="1"/>
        <v>08.99</v>
      </c>
      <c r="B54" s="44" t="s">
        <v>434</v>
      </c>
      <c r="C54" s="25"/>
      <c r="D54" s="25" t="s">
        <v>433</v>
      </c>
      <c r="E54">
        <f t="shared" si="4"/>
        <v>1</v>
      </c>
      <c r="F54">
        <f>IF(_xlfn.IFNA(VLOOKUP(B54,'ŠIFRANT ZA INDUSTRY'!A:A,1,0),0)=0,0,1)</f>
        <v>0</v>
      </c>
      <c r="G54">
        <f>IF(_xlfn.IFNA(VLOOKUP($B54,'ŠIFRANT ZA INDUSTRY'!B:B,1,0),0)=0,0,1)</f>
        <v>0</v>
      </c>
      <c r="H54">
        <f>IF(_xlfn.IFNA(VLOOKUP($B54,'ŠIFRANT ZA INDUSTRY'!C:C,1,0),0)=0,0,1)</f>
        <v>0</v>
      </c>
      <c r="I54">
        <f>IF(_xlfn.IFNA(VLOOKUP($B54,'ŠIFRANT ZA INDUSTRY'!D:D,1,0),0)=0,0,1)</f>
        <v>0</v>
      </c>
      <c r="J54">
        <f>IF(_xlfn.IFNA(VLOOKUP($B54,'ŠIFRANT ZA INDUSTRY'!E:E,1,0),0)=0,0,1)</f>
        <v>0</v>
      </c>
      <c r="K54">
        <f>IF(_xlfn.IFNA(VLOOKUP($B54,'ŠIFRANT ZA INDUSTRY'!F:F,1,0),0)=0,0,1)</f>
        <v>0</v>
      </c>
      <c r="L54">
        <f>IF(_xlfn.IFNA(VLOOKUP($B54,'ŠIFRANT ZA INDUSTRY'!G:G,1,0),0)=0,0,1)</f>
        <v>0</v>
      </c>
      <c r="M54">
        <f>IF(_xlfn.IFNA(VLOOKUP($B54,'ŠIFRANT ZA INDUSTRY'!H:H,1,0),0)=0,0,1)</f>
        <v>0</v>
      </c>
      <c r="N54">
        <f>IF(_xlfn.IFNA(VLOOKUP($B54,'ŠIFRANT ZA INDUSTRY'!I:I,1,0),0)=0,0,1)</f>
        <v>0</v>
      </c>
      <c r="O54">
        <f>IF(_xlfn.IFNA(VLOOKUP($B54,'ŠIFRANT ZA INDUSTRY'!J:J,1,0),0)=0,0,1)</f>
        <v>0</v>
      </c>
      <c r="P54">
        <f>IF(_xlfn.IFNA(VLOOKUP($B54,'ŠIFRANT ZA INDUSTRY'!K:K,1,0),0)=0,0,1)</f>
        <v>0</v>
      </c>
      <c r="Q54">
        <f>IF(_xlfn.IFNA(VLOOKUP($B54,'ŠIFRANT ZA INDUSTRY'!L:L,1,0),0)=0,0,1)</f>
        <v>0</v>
      </c>
      <c r="R54">
        <f>IF(_xlfn.IFNA(VLOOKUP($B54,'ŠIFRANT ZA INDUSTRY'!M:M,1,0),0)=0,0,1)</f>
        <v>0</v>
      </c>
      <c r="S54">
        <f>IF(_xlfn.IFNA(VLOOKUP($B54,'ŠIFRANT ZA INDUSTRY'!N:N,1,0),0)=0,0,1)</f>
        <v>1</v>
      </c>
      <c r="T54" t="b">
        <f t="shared" si="2"/>
        <v>1</v>
      </c>
    </row>
    <row r="55" spans="1:20" x14ac:dyDescent="0.3">
      <c r="A55" t="str">
        <f t="shared" si="1"/>
        <v>09.10</v>
      </c>
      <c r="B55" s="44" t="s">
        <v>436</v>
      </c>
      <c r="C55" s="25"/>
      <c r="D55" s="25" t="s">
        <v>435</v>
      </c>
      <c r="E55">
        <f t="shared" si="4"/>
        <v>1</v>
      </c>
      <c r="F55">
        <f>IF(_xlfn.IFNA(VLOOKUP(B55,'ŠIFRANT ZA INDUSTRY'!A:A,1,0),0)=0,0,1)</f>
        <v>1</v>
      </c>
      <c r="G55">
        <f>IF(_xlfn.IFNA(VLOOKUP($B55,'ŠIFRANT ZA INDUSTRY'!B:B,1,0),0)=0,0,1)</f>
        <v>0</v>
      </c>
      <c r="H55">
        <f>IF(_xlfn.IFNA(VLOOKUP($B55,'ŠIFRANT ZA INDUSTRY'!C:C,1,0),0)=0,0,1)</f>
        <v>0</v>
      </c>
      <c r="I55">
        <f>IF(_xlfn.IFNA(VLOOKUP($B55,'ŠIFRANT ZA INDUSTRY'!D:D,1,0),0)=0,0,1)</f>
        <v>0</v>
      </c>
      <c r="J55">
        <f>IF(_xlfn.IFNA(VLOOKUP($B55,'ŠIFRANT ZA INDUSTRY'!E:E,1,0),0)=0,0,1)</f>
        <v>0</v>
      </c>
      <c r="K55">
        <f>IF(_xlfn.IFNA(VLOOKUP($B55,'ŠIFRANT ZA INDUSTRY'!F:F,1,0),0)=0,0,1)</f>
        <v>0</v>
      </c>
      <c r="L55">
        <f>IF(_xlfn.IFNA(VLOOKUP($B55,'ŠIFRANT ZA INDUSTRY'!G:G,1,0),0)=0,0,1)</f>
        <v>0</v>
      </c>
      <c r="M55">
        <f>IF(_xlfn.IFNA(VLOOKUP($B55,'ŠIFRANT ZA INDUSTRY'!H:H,1,0),0)=0,0,1)</f>
        <v>0</v>
      </c>
      <c r="N55">
        <f>IF(_xlfn.IFNA(VLOOKUP($B55,'ŠIFRANT ZA INDUSTRY'!I:I,1,0),0)=0,0,1)</f>
        <v>0</v>
      </c>
      <c r="O55">
        <f>IF(_xlfn.IFNA(VLOOKUP($B55,'ŠIFRANT ZA INDUSTRY'!J:J,1,0),0)=0,0,1)</f>
        <v>0</v>
      </c>
      <c r="P55">
        <f>IF(_xlfn.IFNA(VLOOKUP($B55,'ŠIFRANT ZA INDUSTRY'!K:K,1,0),0)=0,0,1)</f>
        <v>0</v>
      </c>
      <c r="Q55">
        <f>IF(_xlfn.IFNA(VLOOKUP($B55,'ŠIFRANT ZA INDUSTRY'!L:L,1,0),0)=0,0,1)</f>
        <v>0</v>
      </c>
      <c r="R55">
        <f>IF(_xlfn.IFNA(VLOOKUP($B55,'ŠIFRANT ZA INDUSTRY'!M:M,1,0),0)=0,0,1)</f>
        <v>0</v>
      </c>
      <c r="S55">
        <f>IF(_xlfn.IFNA(VLOOKUP($B55,'ŠIFRANT ZA INDUSTRY'!N:N,1,0),0)=0,0,1)</f>
        <v>0</v>
      </c>
      <c r="T55" t="b">
        <f t="shared" si="2"/>
        <v>1</v>
      </c>
    </row>
    <row r="56" spans="1:20" x14ac:dyDescent="0.3">
      <c r="A56" t="str">
        <f t="shared" si="1"/>
        <v>09.90</v>
      </c>
      <c r="B56" s="44" t="s">
        <v>438</v>
      </c>
      <c r="C56" s="25"/>
      <c r="D56" s="25" t="s">
        <v>437</v>
      </c>
      <c r="E56">
        <f t="shared" si="4"/>
        <v>1</v>
      </c>
      <c r="F56">
        <f>IF(_xlfn.IFNA(VLOOKUP(B56,'ŠIFRANT ZA INDUSTRY'!A:A,1,0),0)=0,0,1)</f>
        <v>0</v>
      </c>
      <c r="G56">
        <f>IF(_xlfn.IFNA(VLOOKUP($B56,'ŠIFRANT ZA INDUSTRY'!B:B,1,0),0)=0,0,1)</f>
        <v>0</v>
      </c>
      <c r="H56">
        <f>IF(_xlfn.IFNA(VLOOKUP($B56,'ŠIFRANT ZA INDUSTRY'!C:C,1,0),0)=0,0,1)</f>
        <v>0</v>
      </c>
      <c r="I56">
        <f>IF(_xlfn.IFNA(VLOOKUP($B56,'ŠIFRANT ZA INDUSTRY'!D:D,1,0),0)=0,0,1)</f>
        <v>0</v>
      </c>
      <c r="J56">
        <f>IF(_xlfn.IFNA(VLOOKUP($B56,'ŠIFRANT ZA INDUSTRY'!E:E,1,0),0)=0,0,1)</f>
        <v>0</v>
      </c>
      <c r="K56">
        <f>IF(_xlfn.IFNA(VLOOKUP($B56,'ŠIFRANT ZA INDUSTRY'!F:F,1,0),0)=0,0,1)</f>
        <v>0</v>
      </c>
      <c r="L56">
        <f>IF(_xlfn.IFNA(VLOOKUP($B56,'ŠIFRANT ZA INDUSTRY'!G:G,1,0),0)=0,0,1)</f>
        <v>0</v>
      </c>
      <c r="M56">
        <f>IF(_xlfn.IFNA(VLOOKUP($B56,'ŠIFRANT ZA INDUSTRY'!H:H,1,0),0)=0,0,1)</f>
        <v>0</v>
      </c>
      <c r="N56">
        <f>IF(_xlfn.IFNA(VLOOKUP($B56,'ŠIFRANT ZA INDUSTRY'!I:I,1,0),0)=0,0,1)</f>
        <v>0</v>
      </c>
      <c r="O56">
        <f>IF(_xlfn.IFNA(VLOOKUP($B56,'ŠIFRANT ZA INDUSTRY'!J:J,1,0),0)=0,0,1)</f>
        <v>0</v>
      </c>
      <c r="P56">
        <f>IF(_xlfn.IFNA(VLOOKUP($B56,'ŠIFRANT ZA INDUSTRY'!K:K,1,0),0)=0,0,1)</f>
        <v>0</v>
      </c>
      <c r="Q56">
        <f>IF(_xlfn.IFNA(VLOOKUP($B56,'ŠIFRANT ZA INDUSTRY'!L:L,1,0),0)=0,0,1)</f>
        <v>0</v>
      </c>
      <c r="R56">
        <f>IF(_xlfn.IFNA(VLOOKUP($B56,'ŠIFRANT ZA INDUSTRY'!M:M,1,0),0)=0,0,1)</f>
        <v>0</v>
      </c>
      <c r="S56">
        <f>IF(_xlfn.IFNA(VLOOKUP($B56,'ŠIFRANT ZA INDUSTRY'!N:N,1,0),0)=0,0,1)</f>
        <v>1</v>
      </c>
      <c r="T56" t="b">
        <f t="shared" si="2"/>
        <v>1</v>
      </c>
    </row>
    <row r="57" spans="1:20" x14ac:dyDescent="0.3">
      <c r="A57" t="str">
        <f t="shared" si="1"/>
        <v>10.11</v>
      </c>
      <c r="B57" s="44" t="s">
        <v>440</v>
      </c>
      <c r="C57" s="25"/>
      <c r="D57" s="25" t="s">
        <v>439</v>
      </c>
      <c r="E57">
        <f t="shared" si="4"/>
        <v>1</v>
      </c>
      <c r="F57">
        <f>IF(_xlfn.IFNA(VLOOKUP(B57,'ŠIFRANT ZA INDUSTRY'!A:A,1,0),0)=0,0,1)</f>
        <v>0</v>
      </c>
      <c r="G57">
        <f>IF(_xlfn.IFNA(VLOOKUP($B57,'ŠIFRANT ZA INDUSTRY'!B:B,1,0),0)=0,0,1)</f>
        <v>0</v>
      </c>
      <c r="H57">
        <f>IF(_xlfn.IFNA(VLOOKUP($B57,'ŠIFRANT ZA INDUSTRY'!C:C,1,0),0)=0,0,1)</f>
        <v>0</v>
      </c>
      <c r="I57">
        <f>IF(_xlfn.IFNA(VLOOKUP($B57,'ŠIFRANT ZA INDUSTRY'!D:D,1,0),0)=0,0,1)</f>
        <v>0</v>
      </c>
      <c r="J57">
        <f>IF(_xlfn.IFNA(VLOOKUP($B57,'ŠIFRANT ZA INDUSTRY'!E:E,1,0),0)=0,0,1)</f>
        <v>0</v>
      </c>
      <c r="K57">
        <f>IF(_xlfn.IFNA(VLOOKUP($B57,'ŠIFRANT ZA INDUSTRY'!F:F,1,0),0)=0,0,1)</f>
        <v>0</v>
      </c>
      <c r="L57">
        <f>IF(_xlfn.IFNA(VLOOKUP($B57,'ŠIFRANT ZA INDUSTRY'!G:G,1,0),0)=0,0,1)</f>
        <v>0</v>
      </c>
      <c r="M57">
        <f>IF(_xlfn.IFNA(VLOOKUP($B57,'ŠIFRANT ZA INDUSTRY'!H:H,1,0),0)=0,0,1)</f>
        <v>0</v>
      </c>
      <c r="N57">
        <f>IF(_xlfn.IFNA(VLOOKUP($B57,'ŠIFRANT ZA INDUSTRY'!I:I,1,0),0)=0,0,1)</f>
        <v>0</v>
      </c>
      <c r="O57">
        <f>IF(_xlfn.IFNA(VLOOKUP($B57,'ŠIFRANT ZA INDUSTRY'!J:J,1,0),0)=0,0,1)</f>
        <v>0</v>
      </c>
      <c r="P57">
        <f>IF(_xlfn.IFNA(VLOOKUP($B57,'ŠIFRANT ZA INDUSTRY'!K:K,1,0),0)=0,0,1)</f>
        <v>0</v>
      </c>
      <c r="Q57">
        <f>IF(_xlfn.IFNA(VLOOKUP($B57,'ŠIFRANT ZA INDUSTRY'!L:L,1,0),0)=0,0,1)</f>
        <v>0</v>
      </c>
      <c r="R57">
        <f>IF(_xlfn.IFNA(VLOOKUP($B57,'ŠIFRANT ZA INDUSTRY'!M:M,1,0),0)=0,0,1)</f>
        <v>0</v>
      </c>
      <c r="S57">
        <f>IF(_xlfn.IFNA(VLOOKUP($B57,'ŠIFRANT ZA INDUSTRY'!N:N,1,0),0)=0,0,1)</f>
        <v>0</v>
      </c>
      <c r="T57" t="b">
        <f t="shared" si="2"/>
        <v>0</v>
      </c>
    </row>
    <row r="58" spans="1:20" x14ac:dyDescent="0.3">
      <c r="A58" t="str">
        <f t="shared" si="1"/>
        <v>10.12</v>
      </c>
      <c r="B58" s="44" t="s">
        <v>442</v>
      </c>
      <c r="C58" s="25"/>
      <c r="D58" s="25" t="s">
        <v>441</v>
      </c>
      <c r="E58">
        <f t="shared" si="4"/>
        <v>1</v>
      </c>
      <c r="F58">
        <f>IF(_xlfn.IFNA(VLOOKUP(B58,'ŠIFRANT ZA INDUSTRY'!A:A,1,0),0)=0,0,1)</f>
        <v>0</v>
      </c>
      <c r="G58">
        <f>IF(_xlfn.IFNA(VLOOKUP($B58,'ŠIFRANT ZA INDUSTRY'!B:B,1,0),0)=0,0,1)</f>
        <v>0</v>
      </c>
      <c r="H58">
        <f>IF(_xlfn.IFNA(VLOOKUP($B58,'ŠIFRANT ZA INDUSTRY'!C:C,1,0),0)=0,0,1)</f>
        <v>0</v>
      </c>
      <c r="I58">
        <f>IF(_xlfn.IFNA(VLOOKUP($B58,'ŠIFRANT ZA INDUSTRY'!D:D,1,0),0)=0,0,1)</f>
        <v>0</v>
      </c>
      <c r="J58">
        <f>IF(_xlfn.IFNA(VLOOKUP($B58,'ŠIFRANT ZA INDUSTRY'!E:E,1,0),0)=0,0,1)</f>
        <v>0</v>
      </c>
      <c r="K58">
        <f>IF(_xlfn.IFNA(VLOOKUP($B58,'ŠIFRANT ZA INDUSTRY'!F:F,1,0),0)=0,0,1)</f>
        <v>0</v>
      </c>
      <c r="L58">
        <f>IF(_xlfn.IFNA(VLOOKUP($B58,'ŠIFRANT ZA INDUSTRY'!G:G,1,0),0)=0,0,1)</f>
        <v>0</v>
      </c>
      <c r="M58">
        <f>IF(_xlfn.IFNA(VLOOKUP($B58,'ŠIFRANT ZA INDUSTRY'!H:H,1,0),0)=0,0,1)</f>
        <v>0</v>
      </c>
      <c r="N58">
        <f>IF(_xlfn.IFNA(VLOOKUP($B58,'ŠIFRANT ZA INDUSTRY'!I:I,1,0),0)=0,0,1)</f>
        <v>0</v>
      </c>
      <c r="O58">
        <f>IF(_xlfn.IFNA(VLOOKUP($B58,'ŠIFRANT ZA INDUSTRY'!J:J,1,0),0)=0,0,1)</f>
        <v>0</v>
      </c>
      <c r="P58">
        <f>IF(_xlfn.IFNA(VLOOKUP($B58,'ŠIFRANT ZA INDUSTRY'!K:K,1,0),0)=0,0,1)</f>
        <v>0</v>
      </c>
      <c r="Q58">
        <f>IF(_xlfn.IFNA(VLOOKUP($B58,'ŠIFRANT ZA INDUSTRY'!L:L,1,0),0)=0,0,1)</f>
        <v>0</v>
      </c>
      <c r="R58">
        <f>IF(_xlfn.IFNA(VLOOKUP($B58,'ŠIFRANT ZA INDUSTRY'!M:M,1,0),0)=0,0,1)</f>
        <v>0</v>
      </c>
      <c r="S58">
        <f>IF(_xlfn.IFNA(VLOOKUP($B58,'ŠIFRANT ZA INDUSTRY'!N:N,1,0),0)=0,0,1)</f>
        <v>0</v>
      </c>
      <c r="T58" t="b">
        <f t="shared" si="2"/>
        <v>0</v>
      </c>
    </row>
    <row r="59" spans="1:20" x14ac:dyDescent="0.3">
      <c r="A59" t="str">
        <f t="shared" si="1"/>
        <v>10.13</v>
      </c>
      <c r="B59" s="44" t="s">
        <v>444</v>
      </c>
      <c r="C59" s="25"/>
      <c r="D59" s="25" t="s">
        <v>443</v>
      </c>
      <c r="E59">
        <f t="shared" si="4"/>
        <v>1</v>
      </c>
      <c r="F59">
        <f>IF(_xlfn.IFNA(VLOOKUP(B59,'ŠIFRANT ZA INDUSTRY'!A:A,1,0),0)=0,0,1)</f>
        <v>0</v>
      </c>
      <c r="G59">
        <f>IF(_xlfn.IFNA(VLOOKUP($B59,'ŠIFRANT ZA INDUSTRY'!B:B,1,0),0)=0,0,1)</f>
        <v>0</v>
      </c>
      <c r="H59">
        <f>IF(_xlfn.IFNA(VLOOKUP($B59,'ŠIFRANT ZA INDUSTRY'!C:C,1,0),0)=0,0,1)</f>
        <v>0</v>
      </c>
      <c r="I59">
        <f>IF(_xlfn.IFNA(VLOOKUP($B59,'ŠIFRANT ZA INDUSTRY'!D:D,1,0),0)=0,0,1)</f>
        <v>0</v>
      </c>
      <c r="J59">
        <f>IF(_xlfn.IFNA(VLOOKUP($B59,'ŠIFRANT ZA INDUSTRY'!E:E,1,0),0)=0,0,1)</f>
        <v>0</v>
      </c>
      <c r="K59">
        <f>IF(_xlfn.IFNA(VLOOKUP($B59,'ŠIFRANT ZA INDUSTRY'!F:F,1,0),0)=0,0,1)</f>
        <v>0</v>
      </c>
      <c r="L59">
        <f>IF(_xlfn.IFNA(VLOOKUP($B59,'ŠIFRANT ZA INDUSTRY'!G:G,1,0),0)=0,0,1)</f>
        <v>0</v>
      </c>
      <c r="M59">
        <f>IF(_xlfn.IFNA(VLOOKUP($B59,'ŠIFRANT ZA INDUSTRY'!H:H,1,0),0)=0,0,1)</f>
        <v>0</v>
      </c>
      <c r="N59">
        <f>IF(_xlfn.IFNA(VLOOKUP($B59,'ŠIFRANT ZA INDUSTRY'!I:I,1,0),0)=0,0,1)</f>
        <v>0</v>
      </c>
      <c r="O59">
        <f>IF(_xlfn.IFNA(VLOOKUP($B59,'ŠIFRANT ZA INDUSTRY'!J:J,1,0),0)=0,0,1)</f>
        <v>0</v>
      </c>
      <c r="P59">
        <f>IF(_xlfn.IFNA(VLOOKUP($B59,'ŠIFRANT ZA INDUSTRY'!K:K,1,0),0)=0,0,1)</f>
        <v>0</v>
      </c>
      <c r="Q59">
        <f>IF(_xlfn.IFNA(VLOOKUP($B59,'ŠIFRANT ZA INDUSTRY'!L:L,1,0),0)=0,0,1)</f>
        <v>0</v>
      </c>
      <c r="R59">
        <f>IF(_xlfn.IFNA(VLOOKUP($B59,'ŠIFRANT ZA INDUSTRY'!M:M,1,0),0)=0,0,1)</f>
        <v>0</v>
      </c>
      <c r="S59">
        <f>IF(_xlfn.IFNA(VLOOKUP($B59,'ŠIFRANT ZA INDUSTRY'!N:N,1,0),0)=0,0,1)</f>
        <v>0</v>
      </c>
      <c r="T59" t="b">
        <f t="shared" si="2"/>
        <v>0</v>
      </c>
    </row>
    <row r="60" spans="1:20" x14ac:dyDescent="0.3">
      <c r="A60" t="str">
        <f t="shared" si="1"/>
        <v>10.20</v>
      </c>
      <c r="B60" s="44" t="s">
        <v>446</v>
      </c>
      <c r="C60" s="25"/>
      <c r="D60" s="25" t="s">
        <v>445</v>
      </c>
      <c r="E60">
        <f t="shared" si="4"/>
        <v>1</v>
      </c>
      <c r="F60">
        <f>IF(_xlfn.IFNA(VLOOKUP(B60,'ŠIFRANT ZA INDUSTRY'!A:A,1,0),0)=0,0,1)</f>
        <v>0</v>
      </c>
      <c r="G60">
        <f>IF(_xlfn.IFNA(VLOOKUP($B60,'ŠIFRANT ZA INDUSTRY'!B:B,1,0),0)=0,0,1)</f>
        <v>0</v>
      </c>
      <c r="H60">
        <f>IF(_xlfn.IFNA(VLOOKUP($B60,'ŠIFRANT ZA INDUSTRY'!C:C,1,0),0)=0,0,1)</f>
        <v>0</v>
      </c>
      <c r="I60">
        <f>IF(_xlfn.IFNA(VLOOKUP($B60,'ŠIFRANT ZA INDUSTRY'!D:D,1,0),0)=0,0,1)</f>
        <v>0</v>
      </c>
      <c r="J60">
        <f>IF(_xlfn.IFNA(VLOOKUP($B60,'ŠIFRANT ZA INDUSTRY'!E:E,1,0),0)=0,0,1)</f>
        <v>0</v>
      </c>
      <c r="K60">
        <f>IF(_xlfn.IFNA(VLOOKUP($B60,'ŠIFRANT ZA INDUSTRY'!F:F,1,0),0)=0,0,1)</f>
        <v>0</v>
      </c>
      <c r="L60">
        <f>IF(_xlfn.IFNA(VLOOKUP($B60,'ŠIFRANT ZA INDUSTRY'!G:G,1,0),0)=0,0,1)</f>
        <v>0</v>
      </c>
      <c r="M60">
        <f>IF(_xlfn.IFNA(VLOOKUP($B60,'ŠIFRANT ZA INDUSTRY'!H:H,1,0),0)=0,0,1)</f>
        <v>0</v>
      </c>
      <c r="N60">
        <f>IF(_xlfn.IFNA(VLOOKUP($B60,'ŠIFRANT ZA INDUSTRY'!I:I,1,0),0)=0,0,1)</f>
        <v>0</v>
      </c>
      <c r="O60">
        <f>IF(_xlfn.IFNA(VLOOKUP($B60,'ŠIFRANT ZA INDUSTRY'!J:J,1,0),0)=0,0,1)</f>
        <v>0</v>
      </c>
      <c r="P60">
        <f>IF(_xlfn.IFNA(VLOOKUP($B60,'ŠIFRANT ZA INDUSTRY'!K:K,1,0),0)=0,0,1)</f>
        <v>0</v>
      </c>
      <c r="Q60">
        <f>IF(_xlfn.IFNA(VLOOKUP($B60,'ŠIFRANT ZA INDUSTRY'!L:L,1,0),0)=0,0,1)</f>
        <v>0</v>
      </c>
      <c r="R60">
        <f>IF(_xlfn.IFNA(VLOOKUP($B60,'ŠIFRANT ZA INDUSTRY'!M:M,1,0),0)=0,0,1)</f>
        <v>0</v>
      </c>
      <c r="S60">
        <f>IF(_xlfn.IFNA(VLOOKUP($B60,'ŠIFRANT ZA INDUSTRY'!N:N,1,0),0)=0,0,1)</f>
        <v>0</v>
      </c>
      <c r="T60" t="b">
        <f t="shared" si="2"/>
        <v>0</v>
      </c>
    </row>
    <row r="61" spans="1:20" x14ac:dyDescent="0.3">
      <c r="A61" t="str">
        <f t="shared" si="1"/>
        <v>10.31</v>
      </c>
      <c r="B61" s="44" t="s">
        <v>448</v>
      </c>
      <c r="C61" s="25"/>
      <c r="D61" s="25" t="s">
        <v>447</v>
      </c>
      <c r="E61">
        <f t="shared" si="4"/>
        <v>1</v>
      </c>
      <c r="F61">
        <f>IF(_xlfn.IFNA(VLOOKUP(B61,'ŠIFRANT ZA INDUSTRY'!A:A,1,0),0)=0,0,1)</f>
        <v>0</v>
      </c>
      <c r="G61">
        <f>IF(_xlfn.IFNA(VLOOKUP($B61,'ŠIFRANT ZA INDUSTRY'!B:B,1,0),0)=0,0,1)</f>
        <v>0</v>
      </c>
      <c r="H61">
        <f>IF(_xlfn.IFNA(VLOOKUP($B61,'ŠIFRANT ZA INDUSTRY'!C:C,1,0),0)=0,0,1)</f>
        <v>0</v>
      </c>
      <c r="I61">
        <f>IF(_xlfn.IFNA(VLOOKUP($B61,'ŠIFRANT ZA INDUSTRY'!D:D,1,0),0)=0,0,1)</f>
        <v>0</v>
      </c>
      <c r="J61">
        <f>IF(_xlfn.IFNA(VLOOKUP($B61,'ŠIFRANT ZA INDUSTRY'!E:E,1,0),0)=0,0,1)</f>
        <v>0</v>
      </c>
      <c r="K61">
        <f>IF(_xlfn.IFNA(VLOOKUP($B61,'ŠIFRANT ZA INDUSTRY'!F:F,1,0),0)=0,0,1)</f>
        <v>0</v>
      </c>
      <c r="L61">
        <f>IF(_xlfn.IFNA(VLOOKUP($B61,'ŠIFRANT ZA INDUSTRY'!G:G,1,0),0)=0,0,1)</f>
        <v>0</v>
      </c>
      <c r="M61">
        <f>IF(_xlfn.IFNA(VLOOKUP($B61,'ŠIFRANT ZA INDUSTRY'!H:H,1,0),0)=0,0,1)</f>
        <v>0</v>
      </c>
      <c r="N61">
        <f>IF(_xlfn.IFNA(VLOOKUP($B61,'ŠIFRANT ZA INDUSTRY'!I:I,1,0),0)=0,0,1)</f>
        <v>0</v>
      </c>
      <c r="O61">
        <f>IF(_xlfn.IFNA(VLOOKUP($B61,'ŠIFRANT ZA INDUSTRY'!J:J,1,0),0)=0,0,1)</f>
        <v>0</v>
      </c>
      <c r="P61">
        <f>IF(_xlfn.IFNA(VLOOKUP($B61,'ŠIFRANT ZA INDUSTRY'!K:K,1,0),0)=0,0,1)</f>
        <v>0</v>
      </c>
      <c r="Q61">
        <f>IF(_xlfn.IFNA(VLOOKUP($B61,'ŠIFRANT ZA INDUSTRY'!L:L,1,0),0)=0,0,1)</f>
        <v>0</v>
      </c>
      <c r="R61">
        <f>IF(_xlfn.IFNA(VLOOKUP($B61,'ŠIFRANT ZA INDUSTRY'!M:M,1,0),0)=0,0,1)</f>
        <v>0</v>
      </c>
      <c r="S61">
        <f>IF(_xlfn.IFNA(VLOOKUP($B61,'ŠIFRANT ZA INDUSTRY'!N:N,1,0),0)=0,0,1)</f>
        <v>0</v>
      </c>
      <c r="T61" t="b">
        <f t="shared" si="2"/>
        <v>0</v>
      </c>
    </row>
    <row r="62" spans="1:20" x14ac:dyDescent="0.3">
      <c r="A62" t="str">
        <f t="shared" si="1"/>
        <v>10.32</v>
      </c>
      <c r="B62" s="44" t="s">
        <v>450</v>
      </c>
      <c r="C62" s="25"/>
      <c r="D62" s="25" t="s">
        <v>449</v>
      </c>
      <c r="E62">
        <f t="shared" si="4"/>
        <v>1</v>
      </c>
      <c r="F62">
        <f>IF(_xlfn.IFNA(VLOOKUP(B62,'ŠIFRANT ZA INDUSTRY'!A:A,1,0),0)=0,0,1)</f>
        <v>0</v>
      </c>
      <c r="G62">
        <f>IF(_xlfn.IFNA(VLOOKUP($B62,'ŠIFRANT ZA INDUSTRY'!B:B,1,0),0)=0,0,1)</f>
        <v>0</v>
      </c>
      <c r="H62">
        <f>IF(_xlfn.IFNA(VLOOKUP($B62,'ŠIFRANT ZA INDUSTRY'!C:C,1,0),0)=0,0,1)</f>
        <v>0</v>
      </c>
      <c r="I62">
        <f>IF(_xlfn.IFNA(VLOOKUP($B62,'ŠIFRANT ZA INDUSTRY'!D:D,1,0),0)=0,0,1)</f>
        <v>0</v>
      </c>
      <c r="J62">
        <f>IF(_xlfn.IFNA(VLOOKUP($B62,'ŠIFRANT ZA INDUSTRY'!E:E,1,0),0)=0,0,1)</f>
        <v>0</v>
      </c>
      <c r="K62">
        <f>IF(_xlfn.IFNA(VLOOKUP($B62,'ŠIFRANT ZA INDUSTRY'!F:F,1,0),0)=0,0,1)</f>
        <v>0</v>
      </c>
      <c r="L62">
        <f>IF(_xlfn.IFNA(VLOOKUP($B62,'ŠIFRANT ZA INDUSTRY'!G:G,1,0),0)=0,0,1)</f>
        <v>0</v>
      </c>
      <c r="M62">
        <f>IF(_xlfn.IFNA(VLOOKUP($B62,'ŠIFRANT ZA INDUSTRY'!H:H,1,0),0)=0,0,1)</f>
        <v>0</v>
      </c>
      <c r="N62">
        <f>IF(_xlfn.IFNA(VLOOKUP($B62,'ŠIFRANT ZA INDUSTRY'!I:I,1,0),0)=0,0,1)</f>
        <v>0</v>
      </c>
      <c r="O62">
        <f>IF(_xlfn.IFNA(VLOOKUP($B62,'ŠIFRANT ZA INDUSTRY'!J:J,1,0),0)=0,0,1)</f>
        <v>0</v>
      </c>
      <c r="P62">
        <f>IF(_xlfn.IFNA(VLOOKUP($B62,'ŠIFRANT ZA INDUSTRY'!K:K,1,0),0)=0,0,1)</f>
        <v>0</v>
      </c>
      <c r="Q62">
        <f>IF(_xlfn.IFNA(VLOOKUP($B62,'ŠIFRANT ZA INDUSTRY'!L:L,1,0),0)=0,0,1)</f>
        <v>0</v>
      </c>
      <c r="R62">
        <f>IF(_xlfn.IFNA(VLOOKUP($B62,'ŠIFRANT ZA INDUSTRY'!M:M,1,0),0)=0,0,1)</f>
        <v>0</v>
      </c>
      <c r="S62">
        <f>IF(_xlfn.IFNA(VLOOKUP($B62,'ŠIFRANT ZA INDUSTRY'!N:N,1,0),0)=0,0,1)</f>
        <v>0</v>
      </c>
      <c r="T62" t="b">
        <f t="shared" si="2"/>
        <v>0</v>
      </c>
    </row>
    <row r="63" spans="1:20" x14ac:dyDescent="0.3">
      <c r="A63" t="str">
        <f t="shared" si="1"/>
        <v>10.39</v>
      </c>
      <c r="B63" s="44" t="s">
        <v>452</v>
      </c>
      <c r="C63" s="25"/>
      <c r="D63" s="25" t="s">
        <v>451</v>
      </c>
      <c r="E63">
        <f t="shared" si="4"/>
        <v>1</v>
      </c>
      <c r="F63">
        <f>IF(_xlfn.IFNA(VLOOKUP(B63,'ŠIFRANT ZA INDUSTRY'!A:A,1,0),0)=0,0,1)</f>
        <v>0</v>
      </c>
      <c r="G63">
        <f>IF(_xlfn.IFNA(VLOOKUP($B63,'ŠIFRANT ZA INDUSTRY'!B:B,1,0),0)=0,0,1)</f>
        <v>0</v>
      </c>
      <c r="H63">
        <f>IF(_xlfn.IFNA(VLOOKUP($B63,'ŠIFRANT ZA INDUSTRY'!C:C,1,0),0)=0,0,1)</f>
        <v>0</v>
      </c>
      <c r="I63">
        <f>IF(_xlfn.IFNA(VLOOKUP($B63,'ŠIFRANT ZA INDUSTRY'!D:D,1,0),0)=0,0,1)</f>
        <v>0</v>
      </c>
      <c r="J63">
        <f>IF(_xlfn.IFNA(VLOOKUP($B63,'ŠIFRANT ZA INDUSTRY'!E:E,1,0),0)=0,0,1)</f>
        <v>0</v>
      </c>
      <c r="K63">
        <f>IF(_xlfn.IFNA(VLOOKUP($B63,'ŠIFRANT ZA INDUSTRY'!F:F,1,0),0)=0,0,1)</f>
        <v>0</v>
      </c>
      <c r="L63">
        <f>IF(_xlfn.IFNA(VLOOKUP($B63,'ŠIFRANT ZA INDUSTRY'!G:G,1,0),0)=0,0,1)</f>
        <v>0</v>
      </c>
      <c r="M63">
        <f>IF(_xlfn.IFNA(VLOOKUP($B63,'ŠIFRANT ZA INDUSTRY'!H:H,1,0),0)=0,0,1)</f>
        <v>0</v>
      </c>
      <c r="N63">
        <f>IF(_xlfn.IFNA(VLOOKUP($B63,'ŠIFRANT ZA INDUSTRY'!I:I,1,0),0)=0,0,1)</f>
        <v>0</v>
      </c>
      <c r="O63">
        <f>IF(_xlfn.IFNA(VLOOKUP($B63,'ŠIFRANT ZA INDUSTRY'!J:J,1,0),0)=0,0,1)</f>
        <v>0</v>
      </c>
      <c r="P63">
        <f>IF(_xlfn.IFNA(VLOOKUP($B63,'ŠIFRANT ZA INDUSTRY'!K:K,1,0),0)=0,0,1)</f>
        <v>0</v>
      </c>
      <c r="Q63">
        <f>IF(_xlfn.IFNA(VLOOKUP($B63,'ŠIFRANT ZA INDUSTRY'!L:L,1,0),0)=0,0,1)</f>
        <v>0</v>
      </c>
      <c r="R63">
        <f>IF(_xlfn.IFNA(VLOOKUP($B63,'ŠIFRANT ZA INDUSTRY'!M:M,1,0),0)=0,0,1)</f>
        <v>0</v>
      </c>
      <c r="S63">
        <f>IF(_xlfn.IFNA(VLOOKUP($B63,'ŠIFRANT ZA INDUSTRY'!N:N,1,0),0)=0,0,1)</f>
        <v>0</v>
      </c>
      <c r="T63" t="b">
        <f t="shared" si="2"/>
        <v>0</v>
      </c>
    </row>
    <row r="64" spans="1:20" x14ac:dyDescent="0.3">
      <c r="A64" t="str">
        <f t="shared" si="1"/>
        <v>10.41</v>
      </c>
      <c r="B64" s="44" t="s">
        <v>509</v>
      </c>
      <c r="C64" s="25"/>
      <c r="D64" s="25" t="s">
        <v>508</v>
      </c>
      <c r="E64">
        <f t="shared" si="4"/>
        <v>1</v>
      </c>
      <c r="F64">
        <f>IF(_xlfn.IFNA(VLOOKUP(B64,'ŠIFRANT ZA INDUSTRY'!A:A,1,0),0)=0,0,1)</f>
        <v>0</v>
      </c>
      <c r="G64">
        <f>IF(_xlfn.IFNA(VLOOKUP($B64,'ŠIFRANT ZA INDUSTRY'!B:B,1,0),0)=0,0,1)</f>
        <v>0</v>
      </c>
      <c r="H64">
        <f>IF(_xlfn.IFNA(VLOOKUP($B64,'ŠIFRANT ZA INDUSTRY'!C:C,1,0),0)=0,0,1)</f>
        <v>0</v>
      </c>
      <c r="I64">
        <f>IF(_xlfn.IFNA(VLOOKUP($B64,'ŠIFRANT ZA INDUSTRY'!D:D,1,0),0)=0,0,1)</f>
        <v>0</v>
      </c>
      <c r="J64">
        <f>IF(_xlfn.IFNA(VLOOKUP($B64,'ŠIFRANT ZA INDUSTRY'!E:E,1,0),0)=0,0,1)</f>
        <v>0</v>
      </c>
      <c r="K64">
        <f>IF(_xlfn.IFNA(VLOOKUP($B64,'ŠIFRANT ZA INDUSTRY'!F:F,1,0),0)=0,0,1)</f>
        <v>0</v>
      </c>
      <c r="L64">
        <f>IF(_xlfn.IFNA(VLOOKUP($B64,'ŠIFRANT ZA INDUSTRY'!G:G,1,0),0)=0,0,1)</f>
        <v>0</v>
      </c>
      <c r="M64">
        <f>IF(_xlfn.IFNA(VLOOKUP($B64,'ŠIFRANT ZA INDUSTRY'!H:H,1,0),0)=0,0,1)</f>
        <v>0</v>
      </c>
      <c r="N64">
        <f>IF(_xlfn.IFNA(VLOOKUP($B64,'ŠIFRANT ZA INDUSTRY'!I:I,1,0),0)=0,0,1)</f>
        <v>0</v>
      </c>
      <c r="O64">
        <f>IF(_xlfn.IFNA(VLOOKUP($B64,'ŠIFRANT ZA INDUSTRY'!J:J,1,0),0)=0,0,1)</f>
        <v>0</v>
      </c>
      <c r="P64">
        <f>IF(_xlfn.IFNA(VLOOKUP($B64,'ŠIFRANT ZA INDUSTRY'!K:K,1,0),0)=0,0,1)</f>
        <v>0</v>
      </c>
      <c r="Q64">
        <f>IF(_xlfn.IFNA(VLOOKUP($B64,'ŠIFRANT ZA INDUSTRY'!L:L,1,0),0)=0,0,1)</f>
        <v>0</v>
      </c>
      <c r="R64">
        <f>IF(_xlfn.IFNA(VLOOKUP($B64,'ŠIFRANT ZA INDUSTRY'!M:M,1,0),0)=0,0,1)</f>
        <v>0</v>
      </c>
      <c r="S64">
        <f>IF(_xlfn.IFNA(VLOOKUP($B64,'ŠIFRANT ZA INDUSTRY'!N:N,1,0),0)=0,0,1)</f>
        <v>0</v>
      </c>
      <c r="T64" t="b">
        <f t="shared" si="2"/>
        <v>0</v>
      </c>
    </row>
    <row r="65" spans="1:20" x14ac:dyDescent="0.3">
      <c r="A65" t="str">
        <f t="shared" si="1"/>
        <v>10.42</v>
      </c>
      <c r="B65" s="44" t="s">
        <v>511</v>
      </c>
      <c r="C65" s="25"/>
      <c r="D65" s="25" t="s">
        <v>510</v>
      </c>
      <c r="E65">
        <f t="shared" si="4"/>
        <v>1</v>
      </c>
      <c r="F65">
        <f>IF(_xlfn.IFNA(VLOOKUP(B65,'ŠIFRANT ZA INDUSTRY'!A:A,1,0),0)=0,0,1)</f>
        <v>0</v>
      </c>
      <c r="G65">
        <f>IF(_xlfn.IFNA(VLOOKUP($B65,'ŠIFRANT ZA INDUSTRY'!B:B,1,0),0)=0,0,1)</f>
        <v>0</v>
      </c>
      <c r="H65">
        <f>IF(_xlfn.IFNA(VLOOKUP($B65,'ŠIFRANT ZA INDUSTRY'!C:C,1,0),0)=0,0,1)</f>
        <v>0</v>
      </c>
      <c r="I65">
        <f>IF(_xlfn.IFNA(VLOOKUP($B65,'ŠIFRANT ZA INDUSTRY'!D:D,1,0),0)=0,0,1)</f>
        <v>0</v>
      </c>
      <c r="J65">
        <f>IF(_xlfn.IFNA(VLOOKUP($B65,'ŠIFRANT ZA INDUSTRY'!E:E,1,0),0)=0,0,1)</f>
        <v>0</v>
      </c>
      <c r="K65">
        <f>IF(_xlfn.IFNA(VLOOKUP($B65,'ŠIFRANT ZA INDUSTRY'!F:F,1,0),0)=0,0,1)</f>
        <v>0</v>
      </c>
      <c r="L65">
        <f>IF(_xlfn.IFNA(VLOOKUP($B65,'ŠIFRANT ZA INDUSTRY'!G:G,1,0),0)=0,0,1)</f>
        <v>0</v>
      </c>
      <c r="M65">
        <f>IF(_xlfn.IFNA(VLOOKUP($B65,'ŠIFRANT ZA INDUSTRY'!H:H,1,0),0)=0,0,1)</f>
        <v>0</v>
      </c>
      <c r="N65">
        <f>IF(_xlfn.IFNA(VLOOKUP($B65,'ŠIFRANT ZA INDUSTRY'!I:I,1,0),0)=0,0,1)</f>
        <v>0</v>
      </c>
      <c r="O65">
        <f>IF(_xlfn.IFNA(VLOOKUP($B65,'ŠIFRANT ZA INDUSTRY'!J:J,1,0),0)=0,0,1)</f>
        <v>0</v>
      </c>
      <c r="P65">
        <f>IF(_xlfn.IFNA(VLOOKUP($B65,'ŠIFRANT ZA INDUSTRY'!K:K,1,0),0)=0,0,1)</f>
        <v>0</v>
      </c>
      <c r="Q65">
        <f>IF(_xlfn.IFNA(VLOOKUP($B65,'ŠIFRANT ZA INDUSTRY'!L:L,1,0),0)=0,0,1)</f>
        <v>0</v>
      </c>
      <c r="R65">
        <f>IF(_xlfn.IFNA(VLOOKUP($B65,'ŠIFRANT ZA INDUSTRY'!M:M,1,0),0)=0,0,1)</f>
        <v>0</v>
      </c>
      <c r="S65">
        <f>IF(_xlfn.IFNA(VLOOKUP($B65,'ŠIFRANT ZA INDUSTRY'!N:N,1,0),0)=0,0,1)</f>
        <v>0</v>
      </c>
      <c r="T65" t="b">
        <f t="shared" si="2"/>
        <v>0</v>
      </c>
    </row>
    <row r="66" spans="1:20" x14ac:dyDescent="0.3">
      <c r="A66" t="str">
        <f t="shared" si="1"/>
        <v>10.51</v>
      </c>
      <c r="B66" s="44" t="s">
        <v>513</v>
      </c>
      <c r="C66" s="25"/>
      <c r="D66" s="25" t="s">
        <v>512</v>
      </c>
      <c r="E66">
        <f t="shared" si="4"/>
        <v>1</v>
      </c>
      <c r="F66">
        <f>IF(_xlfn.IFNA(VLOOKUP(B66,'ŠIFRANT ZA INDUSTRY'!A:A,1,0),0)=0,0,1)</f>
        <v>0</v>
      </c>
      <c r="G66">
        <f>IF(_xlfn.IFNA(VLOOKUP($B66,'ŠIFRANT ZA INDUSTRY'!B:B,1,0),0)=0,0,1)</f>
        <v>0</v>
      </c>
      <c r="H66">
        <f>IF(_xlfn.IFNA(VLOOKUP($B66,'ŠIFRANT ZA INDUSTRY'!C:C,1,0),0)=0,0,1)</f>
        <v>0</v>
      </c>
      <c r="I66">
        <f>IF(_xlfn.IFNA(VLOOKUP($B66,'ŠIFRANT ZA INDUSTRY'!D:D,1,0),0)=0,0,1)</f>
        <v>0</v>
      </c>
      <c r="J66">
        <f>IF(_xlfn.IFNA(VLOOKUP($B66,'ŠIFRANT ZA INDUSTRY'!E:E,1,0),0)=0,0,1)</f>
        <v>0</v>
      </c>
      <c r="K66">
        <f>IF(_xlfn.IFNA(VLOOKUP($B66,'ŠIFRANT ZA INDUSTRY'!F:F,1,0),0)=0,0,1)</f>
        <v>0</v>
      </c>
      <c r="L66">
        <f>IF(_xlfn.IFNA(VLOOKUP($B66,'ŠIFRANT ZA INDUSTRY'!G:G,1,0),0)=0,0,1)</f>
        <v>0</v>
      </c>
      <c r="M66">
        <f>IF(_xlfn.IFNA(VLOOKUP($B66,'ŠIFRANT ZA INDUSTRY'!H:H,1,0),0)=0,0,1)</f>
        <v>0</v>
      </c>
      <c r="N66">
        <f>IF(_xlfn.IFNA(VLOOKUP($B66,'ŠIFRANT ZA INDUSTRY'!I:I,1,0),0)=0,0,1)</f>
        <v>0</v>
      </c>
      <c r="O66">
        <f>IF(_xlfn.IFNA(VLOOKUP($B66,'ŠIFRANT ZA INDUSTRY'!J:J,1,0),0)=0,0,1)</f>
        <v>0</v>
      </c>
      <c r="P66">
        <f>IF(_xlfn.IFNA(VLOOKUP($B66,'ŠIFRANT ZA INDUSTRY'!K:K,1,0),0)=0,0,1)</f>
        <v>0</v>
      </c>
      <c r="Q66">
        <f>IF(_xlfn.IFNA(VLOOKUP($B66,'ŠIFRANT ZA INDUSTRY'!L:L,1,0),0)=0,0,1)</f>
        <v>0</v>
      </c>
      <c r="R66">
        <f>IF(_xlfn.IFNA(VLOOKUP($B66,'ŠIFRANT ZA INDUSTRY'!M:M,1,0),0)=0,0,1)</f>
        <v>0</v>
      </c>
      <c r="S66">
        <f>IF(_xlfn.IFNA(VLOOKUP($B66,'ŠIFRANT ZA INDUSTRY'!N:N,1,0),0)=0,0,1)</f>
        <v>0</v>
      </c>
      <c r="T66" t="b">
        <f t="shared" si="2"/>
        <v>0</v>
      </c>
    </row>
    <row r="67" spans="1:20" x14ac:dyDescent="0.3">
      <c r="A67" t="str">
        <f t="shared" si="1"/>
        <v>10.52</v>
      </c>
      <c r="B67" s="44" t="s">
        <v>515</v>
      </c>
      <c r="C67" s="25"/>
      <c r="D67" s="25" t="s">
        <v>514</v>
      </c>
      <c r="E67">
        <f t="shared" si="4"/>
        <v>1</v>
      </c>
      <c r="F67">
        <f>IF(_xlfn.IFNA(VLOOKUP(B67,'ŠIFRANT ZA INDUSTRY'!A:A,1,0),0)=0,0,1)</f>
        <v>0</v>
      </c>
      <c r="G67">
        <f>IF(_xlfn.IFNA(VLOOKUP($B67,'ŠIFRANT ZA INDUSTRY'!B:B,1,0),0)=0,0,1)</f>
        <v>0</v>
      </c>
      <c r="H67">
        <f>IF(_xlfn.IFNA(VLOOKUP($B67,'ŠIFRANT ZA INDUSTRY'!C:C,1,0),0)=0,0,1)</f>
        <v>0</v>
      </c>
      <c r="I67">
        <f>IF(_xlfn.IFNA(VLOOKUP($B67,'ŠIFRANT ZA INDUSTRY'!D:D,1,0),0)=0,0,1)</f>
        <v>0</v>
      </c>
      <c r="J67">
        <f>IF(_xlfn.IFNA(VLOOKUP($B67,'ŠIFRANT ZA INDUSTRY'!E:E,1,0),0)=0,0,1)</f>
        <v>0</v>
      </c>
      <c r="K67">
        <f>IF(_xlfn.IFNA(VLOOKUP($B67,'ŠIFRANT ZA INDUSTRY'!F:F,1,0),0)=0,0,1)</f>
        <v>0</v>
      </c>
      <c r="L67">
        <f>IF(_xlfn.IFNA(VLOOKUP($B67,'ŠIFRANT ZA INDUSTRY'!G:G,1,0),0)=0,0,1)</f>
        <v>0</v>
      </c>
      <c r="M67">
        <f>IF(_xlfn.IFNA(VLOOKUP($B67,'ŠIFRANT ZA INDUSTRY'!H:H,1,0),0)=0,0,1)</f>
        <v>0</v>
      </c>
      <c r="N67">
        <f>IF(_xlfn.IFNA(VLOOKUP($B67,'ŠIFRANT ZA INDUSTRY'!I:I,1,0),0)=0,0,1)</f>
        <v>0</v>
      </c>
      <c r="O67">
        <f>IF(_xlfn.IFNA(VLOOKUP($B67,'ŠIFRANT ZA INDUSTRY'!J:J,1,0),0)=0,0,1)</f>
        <v>0</v>
      </c>
      <c r="P67">
        <f>IF(_xlfn.IFNA(VLOOKUP($B67,'ŠIFRANT ZA INDUSTRY'!K:K,1,0),0)=0,0,1)</f>
        <v>0</v>
      </c>
      <c r="Q67">
        <f>IF(_xlfn.IFNA(VLOOKUP($B67,'ŠIFRANT ZA INDUSTRY'!L:L,1,0),0)=0,0,1)</f>
        <v>0</v>
      </c>
      <c r="R67">
        <f>IF(_xlfn.IFNA(VLOOKUP($B67,'ŠIFRANT ZA INDUSTRY'!M:M,1,0),0)=0,0,1)</f>
        <v>0</v>
      </c>
      <c r="S67">
        <f>IF(_xlfn.IFNA(VLOOKUP($B67,'ŠIFRANT ZA INDUSTRY'!N:N,1,0),0)=0,0,1)</f>
        <v>0</v>
      </c>
      <c r="T67" t="b">
        <f t="shared" si="2"/>
        <v>0</v>
      </c>
    </row>
    <row r="68" spans="1:20" x14ac:dyDescent="0.3">
      <c r="A68" t="str">
        <f t="shared" ref="A68:A131" si="5">LEFT(B68,5)</f>
        <v>10.61</v>
      </c>
      <c r="B68" s="44" t="s">
        <v>517</v>
      </c>
      <c r="C68" s="25"/>
      <c r="D68" s="25" t="s">
        <v>516</v>
      </c>
      <c r="E68">
        <f t="shared" si="4"/>
        <v>1</v>
      </c>
      <c r="F68">
        <f>IF(_xlfn.IFNA(VLOOKUP(B68,'ŠIFRANT ZA INDUSTRY'!A:A,1,0),0)=0,0,1)</f>
        <v>0</v>
      </c>
      <c r="G68">
        <f>IF(_xlfn.IFNA(VLOOKUP($B68,'ŠIFRANT ZA INDUSTRY'!B:B,1,0),0)=0,0,1)</f>
        <v>0</v>
      </c>
      <c r="H68">
        <f>IF(_xlfn.IFNA(VLOOKUP($B68,'ŠIFRANT ZA INDUSTRY'!C:C,1,0),0)=0,0,1)</f>
        <v>0</v>
      </c>
      <c r="I68">
        <f>IF(_xlfn.IFNA(VLOOKUP($B68,'ŠIFRANT ZA INDUSTRY'!D:D,1,0),0)=0,0,1)</f>
        <v>0</v>
      </c>
      <c r="J68">
        <f>IF(_xlfn.IFNA(VLOOKUP($B68,'ŠIFRANT ZA INDUSTRY'!E:E,1,0),0)=0,0,1)</f>
        <v>0</v>
      </c>
      <c r="K68">
        <f>IF(_xlfn.IFNA(VLOOKUP($B68,'ŠIFRANT ZA INDUSTRY'!F:F,1,0),0)=0,0,1)</f>
        <v>0</v>
      </c>
      <c r="L68">
        <f>IF(_xlfn.IFNA(VLOOKUP($B68,'ŠIFRANT ZA INDUSTRY'!G:G,1,0),0)=0,0,1)</f>
        <v>0</v>
      </c>
      <c r="M68">
        <f>IF(_xlfn.IFNA(VLOOKUP($B68,'ŠIFRANT ZA INDUSTRY'!H:H,1,0),0)=0,0,1)</f>
        <v>0</v>
      </c>
      <c r="N68">
        <f>IF(_xlfn.IFNA(VLOOKUP($B68,'ŠIFRANT ZA INDUSTRY'!I:I,1,0),0)=0,0,1)</f>
        <v>0</v>
      </c>
      <c r="O68">
        <f>IF(_xlfn.IFNA(VLOOKUP($B68,'ŠIFRANT ZA INDUSTRY'!J:J,1,0),0)=0,0,1)</f>
        <v>0</v>
      </c>
      <c r="P68">
        <f>IF(_xlfn.IFNA(VLOOKUP($B68,'ŠIFRANT ZA INDUSTRY'!K:K,1,0),0)=0,0,1)</f>
        <v>0</v>
      </c>
      <c r="Q68">
        <f>IF(_xlfn.IFNA(VLOOKUP($B68,'ŠIFRANT ZA INDUSTRY'!L:L,1,0),0)=0,0,1)</f>
        <v>0</v>
      </c>
      <c r="R68">
        <f>IF(_xlfn.IFNA(VLOOKUP($B68,'ŠIFRANT ZA INDUSTRY'!M:M,1,0),0)=0,0,1)</f>
        <v>0</v>
      </c>
      <c r="S68">
        <f>IF(_xlfn.IFNA(VLOOKUP($B68,'ŠIFRANT ZA INDUSTRY'!N:N,1,0),0)=0,0,1)</f>
        <v>0</v>
      </c>
      <c r="T68" t="b">
        <f t="shared" ref="T68:T131" si="6">IF(SUM(F68:S68)&gt;0,TRUE,FALSE)</f>
        <v>0</v>
      </c>
    </row>
    <row r="69" spans="1:20" x14ac:dyDescent="0.3">
      <c r="A69" t="str">
        <f t="shared" si="5"/>
        <v>10.62</v>
      </c>
      <c r="B69" s="44" t="s">
        <v>519</v>
      </c>
      <c r="C69" s="25"/>
      <c r="D69" s="25" t="s">
        <v>518</v>
      </c>
      <c r="E69">
        <f t="shared" si="4"/>
        <v>1</v>
      </c>
      <c r="F69">
        <f>IF(_xlfn.IFNA(VLOOKUP(B69,'ŠIFRANT ZA INDUSTRY'!A:A,1,0),0)=0,0,1)</f>
        <v>0</v>
      </c>
      <c r="G69">
        <f>IF(_xlfn.IFNA(VLOOKUP($B69,'ŠIFRANT ZA INDUSTRY'!B:B,1,0),0)=0,0,1)</f>
        <v>0</v>
      </c>
      <c r="H69">
        <f>IF(_xlfn.IFNA(VLOOKUP($B69,'ŠIFRANT ZA INDUSTRY'!C:C,1,0),0)=0,0,1)</f>
        <v>0</v>
      </c>
      <c r="I69">
        <f>IF(_xlfn.IFNA(VLOOKUP($B69,'ŠIFRANT ZA INDUSTRY'!D:D,1,0),0)=0,0,1)</f>
        <v>0</v>
      </c>
      <c r="J69">
        <f>IF(_xlfn.IFNA(VLOOKUP($B69,'ŠIFRANT ZA INDUSTRY'!E:E,1,0),0)=0,0,1)</f>
        <v>0</v>
      </c>
      <c r="K69">
        <f>IF(_xlfn.IFNA(VLOOKUP($B69,'ŠIFRANT ZA INDUSTRY'!F:F,1,0),0)=0,0,1)</f>
        <v>0</v>
      </c>
      <c r="L69">
        <f>IF(_xlfn.IFNA(VLOOKUP($B69,'ŠIFRANT ZA INDUSTRY'!G:G,1,0),0)=0,0,1)</f>
        <v>0</v>
      </c>
      <c r="M69">
        <f>IF(_xlfn.IFNA(VLOOKUP($B69,'ŠIFRANT ZA INDUSTRY'!H:H,1,0),0)=0,0,1)</f>
        <v>0</v>
      </c>
      <c r="N69">
        <f>IF(_xlfn.IFNA(VLOOKUP($B69,'ŠIFRANT ZA INDUSTRY'!I:I,1,0),0)=0,0,1)</f>
        <v>0</v>
      </c>
      <c r="O69">
        <f>IF(_xlfn.IFNA(VLOOKUP($B69,'ŠIFRANT ZA INDUSTRY'!J:J,1,0),0)=0,0,1)</f>
        <v>0</v>
      </c>
      <c r="P69">
        <f>IF(_xlfn.IFNA(VLOOKUP($B69,'ŠIFRANT ZA INDUSTRY'!K:K,1,0),0)=0,0,1)</f>
        <v>0</v>
      </c>
      <c r="Q69">
        <f>IF(_xlfn.IFNA(VLOOKUP($B69,'ŠIFRANT ZA INDUSTRY'!L:L,1,0),0)=0,0,1)</f>
        <v>0</v>
      </c>
      <c r="R69">
        <f>IF(_xlfn.IFNA(VLOOKUP($B69,'ŠIFRANT ZA INDUSTRY'!M:M,1,0),0)=0,0,1)</f>
        <v>0</v>
      </c>
      <c r="S69">
        <f>IF(_xlfn.IFNA(VLOOKUP($B69,'ŠIFRANT ZA INDUSTRY'!N:N,1,0),0)=0,0,1)</f>
        <v>0</v>
      </c>
      <c r="T69" t="b">
        <f t="shared" si="6"/>
        <v>0</v>
      </c>
    </row>
    <row r="70" spans="1:20" x14ac:dyDescent="0.3">
      <c r="A70" t="str">
        <f t="shared" si="5"/>
        <v>10.71</v>
      </c>
      <c r="B70" s="44" t="s">
        <v>521</v>
      </c>
      <c r="C70" s="25"/>
      <c r="D70" s="25" t="s">
        <v>520</v>
      </c>
      <c r="E70">
        <f t="shared" si="4"/>
        <v>1</v>
      </c>
      <c r="F70">
        <f>IF(_xlfn.IFNA(VLOOKUP(B70,'ŠIFRANT ZA INDUSTRY'!A:A,1,0),0)=0,0,1)</f>
        <v>0</v>
      </c>
      <c r="G70">
        <f>IF(_xlfn.IFNA(VLOOKUP($B70,'ŠIFRANT ZA INDUSTRY'!B:B,1,0),0)=0,0,1)</f>
        <v>0</v>
      </c>
      <c r="H70">
        <f>IF(_xlfn.IFNA(VLOOKUP($B70,'ŠIFRANT ZA INDUSTRY'!C:C,1,0),0)=0,0,1)</f>
        <v>0</v>
      </c>
      <c r="I70">
        <f>IF(_xlfn.IFNA(VLOOKUP($B70,'ŠIFRANT ZA INDUSTRY'!D:D,1,0),0)=0,0,1)</f>
        <v>0</v>
      </c>
      <c r="J70">
        <f>IF(_xlfn.IFNA(VLOOKUP($B70,'ŠIFRANT ZA INDUSTRY'!E:E,1,0),0)=0,0,1)</f>
        <v>0</v>
      </c>
      <c r="K70">
        <f>IF(_xlfn.IFNA(VLOOKUP($B70,'ŠIFRANT ZA INDUSTRY'!F:F,1,0),0)=0,0,1)</f>
        <v>0</v>
      </c>
      <c r="L70">
        <f>IF(_xlfn.IFNA(VLOOKUP($B70,'ŠIFRANT ZA INDUSTRY'!G:G,1,0),0)=0,0,1)</f>
        <v>0</v>
      </c>
      <c r="M70">
        <f>IF(_xlfn.IFNA(VLOOKUP($B70,'ŠIFRANT ZA INDUSTRY'!H:H,1,0),0)=0,0,1)</f>
        <v>0</v>
      </c>
      <c r="N70">
        <f>IF(_xlfn.IFNA(VLOOKUP($B70,'ŠIFRANT ZA INDUSTRY'!I:I,1,0),0)=0,0,1)</f>
        <v>0</v>
      </c>
      <c r="O70">
        <f>IF(_xlfn.IFNA(VLOOKUP($B70,'ŠIFRANT ZA INDUSTRY'!J:J,1,0),0)=0,0,1)</f>
        <v>0</v>
      </c>
      <c r="P70">
        <f>IF(_xlfn.IFNA(VLOOKUP($B70,'ŠIFRANT ZA INDUSTRY'!K:K,1,0),0)=0,0,1)</f>
        <v>0</v>
      </c>
      <c r="Q70">
        <f>IF(_xlfn.IFNA(VLOOKUP($B70,'ŠIFRANT ZA INDUSTRY'!L:L,1,0),0)=0,0,1)</f>
        <v>0</v>
      </c>
      <c r="R70">
        <f>IF(_xlfn.IFNA(VLOOKUP($B70,'ŠIFRANT ZA INDUSTRY'!M:M,1,0),0)=0,0,1)</f>
        <v>0</v>
      </c>
      <c r="S70">
        <f>IF(_xlfn.IFNA(VLOOKUP($B70,'ŠIFRANT ZA INDUSTRY'!N:N,1,0),0)=0,0,1)</f>
        <v>0</v>
      </c>
      <c r="T70" t="b">
        <f t="shared" si="6"/>
        <v>0</v>
      </c>
    </row>
    <row r="71" spans="1:20" x14ac:dyDescent="0.3">
      <c r="A71" t="str">
        <f t="shared" si="5"/>
        <v>10.72</v>
      </c>
      <c r="B71" s="44" t="s">
        <v>523</v>
      </c>
      <c r="C71" s="25"/>
      <c r="D71" s="25" t="s">
        <v>522</v>
      </c>
      <c r="E71">
        <f t="shared" si="4"/>
        <v>1</v>
      </c>
      <c r="F71">
        <f>IF(_xlfn.IFNA(VLOOKUP(B71,'ŠIFRANT ZA INDUSTRY'!A:A,1,0),0)=0,0,1)</f>
        <v>0</v>
      </c>
      <c r="G71">
        <f>IF(_xlfn.IFNA(VLOOKUP($B71,'ŠIFRANT ZA INDUSTRY'!B:B,1,0),0)=0,0,1)</f>
        <v>0</v>
      </c>
      <c r="H71">
        <f>IF(_xlfn.IFNA(VLOOKUP($B71,'ŠIFRANT ZA INDUSTRY'!C:C,1,0),0)=0,0,1)</f>
        <v>0</v>
      </c>
      <c r="I71">
        <f>IF(_xlfn.IFNA(VLOOKUP($B71,'ŠIFRANT ZA INDUSTRY'!D:D,1,0),0)=0,0,1)</f>
        <v>0</v>
      </c>
      <c r="J71">
        <f>IF(_xlfn.IFNA(VLOOKUP($B71,'ŠIFRANT ZA INDUSTRY'!E:E,1,0),0)=0,0,1)</f>
        <v>0</v>
      </c>
      <c r="K71">
        <f>IF(_xlfn.IFNA(VLOOKUP($B71,'ŠIFRANT ZA INDUSTRY'!F:F,1,0),0)=0,0,1)</f>
        <v>0</v>
      </c>
      <c r="L71">
        <f>IF(_xlfn.IFNA(VLOOKUP($B71,'ŠIFRANT ZA INDUSTRY'!G:G,1,0),0)=0,0,1)</f>
        <v>0</v>
      </c>
      <c r="M71">
        <f>IF(_xlfn.IFNA(VLOOKUP($B71,'ŠIFRANT ZA INDUSTRY'!H:H,1,0),0)=0,0,1)</f>
        <v>0</v>
      </c>
      <c r="N71">
        <f>IF(_xlfn.IFNA(VLOOKUP($B71,'ŠIFRANT ZA INDUSTRY'!I:I,1,0),0)=0,0,1)</f>
        <v>0</v>
      </c>
      <c r="O71">
        <f>IF(_xlfn.IFNA(VLOOKUP($B71,'ŠIFRANT ZA INDUSTRY'!J:J,1,0),0)=0,0,1)</f>
        <v>0</v>
      </c>
      <c r="P71">
        <f>IF(_xlfn.IFNA(VLOOKUP($B71,'ŠIFRANT ZA INDUSTRY'!K:K,1,0),0)=0,0,1)</f>
        <v>0</v>
      </c>
      <c r="Q71">
        <f>IF(_xlfn.IFNA(VLOOKUP($B71,'ŠIFRANT ZA INDUSTRY'!L:L,1,0),0)=0,0,1)</f>
        <v>0</v>
      </c>
      <c r="R71">
        <f>IF(_xlfn.IFNA(VLOOKUP($B71,'ŠIFRANT ZA INDUSTRY'!M:M,1,0),0)=0,0,1)</f>
        <v>0</v>
      </c>
      <c r="S71">
        <f>IF(_xlfn.IFNA(VLOOKUP($B71,'ŠIFRANT ZA INDUSTRY'!N:N,1,0),0)=0,0,1)</f>
        <v>0</v>
      </c>
      <c r="T71" t="b">
        <f t="shared" si="6"/>
        <v>0</v>
      </c>
    </row>
    <row r="72" spans="1:20" x14ac:dyDescent="0.3">
      <c r="A72" t="str">
        <f t="shared" si="5"/>
        <v>10.73</v>
      </c>
      <c r="B72" s="44" t="s">
        <v>525</v>
      </c>
      <c r="C72" s="25"/>
      <c r="D72" s="25" t="s">
        <v>524</v>
      </c>
      <c r="E72">
        <f t="shared" si="4"/>
        <v>1</v>
      </c>
      <c r="F72">
        <f>IF(_xlfn.IFNA(VLOOKUP(B72,'ŠIFRANT ZA INDUSTRY'!A:A,1,0),0)=0,0,1)</f>
        <v>0</v>
      </c>
      <c r="G72">
        <f>IF(_xlfn.IFNA(VLOOKUP($B72,'ŠIFRANT ZA INDUSTRY'!B:B,1,0),0)=0,0,1)</f>
        <v>0</v>
      </c>
      <c r="H72">
        <f>IF(_xlfn.IFNA(VLOOKUP($B72,'ŠIFRANT ZA INDUSTRY'!C:C,1,0),0)=0,0,1)</f>
        <v>0</v>
      </c>
      <c r="I72">
        <f>IF(_xlfn.IFNA(VLOOKUP($B72,'ŠIFRANT ZA INDUSTRY'!D:D,1,0),0)=0,0,1)</f>
        <v>0</v>
      </c>
      <c r="J72">
        <f>IF(_xlfn.IFNA(VLOOKUP($B72,'ŠIFRANT ZA INDUSTRY'!E:E,1,0),0)=0,0,1)</f>
        <v>0</v>
      </c>
      <c r="K72">
        <f>IF(_xlfn.IFNA(VLOOKUP($B72,'ŠIFRANT ZA INDUSTRY'!F:F,1,0),0)=0,0,1)</f>
        <v>0</v>
      </c>
      <c r="L72">
        <f>IF(_xlfn.IFNA(VLOOKUP($B72,'ŠIFRANT ZA INDUSTRY'!G:G,1,0),0)=0,0,1)</f>
        <v>0</v>
      </c>
      <c r="M72">
        <f>IF(_xlfn.IFNA(VLOOKUP($B72,'ŠIFRANT ZA INDUSTRY'!H:H,1,0),0)=0,0,1)</f>
        <v>0</v>
      </c>
      <c r="N72">
        <f>IF(_xlfn.IFNA(VLOOKUP($B72,'ŠIFRANT ZA INDUSTRY'!I:I,1,0),0)=0,0,1)</f>
        <v>0</v>
      </c>
      <c r="O72">
        <f>IF(_xlfn.IFNA(VLOOKUP($B72,'ŠIFRANT ZA INDUSTRY'!J:J,1,0),0)=0,0,1)</f>
        <v>0</v>
      </c>
      <c r="P72">
        <f>IF(_xlfn.IFNA(VLOOKUP($B72,'ŠIFRANT ZA INDUSTRY'!K:K,1,0),0)=0,0,1)</f>
        <v>0</v>
      </c>
      <c r="Q72">
        <f>IF(_xlfn.IFNA(VLOOKUP($B72,'ŠIFRANT ZA INDUSTRY'!L:L,1,0),0)=0,0,1)</f>
        <v>0</v>
      </c>
      <c r="R72">
        <f>IF(_xlfn.IFNA(VLOOKUP($B72,'ŠIFRANT ZA INDUSTRY'!M:M,1,0),0)=0,0,1)</f>
        <v>0</v>
      </c>
      <c r="S72">
        <f>IF(_xlfn.IFNA(VLOOKUP($B72,'ŠIFRANT ZA INDUSTRY'!N:N,1,0),0)=0,0,1)</f>
        <v>0</v>
      </c>
      <c r="T72" t="b">
        <f t="shared" si="6"/>
        <v>0</v>
      </c>
    </row>
    <row r="73" spans="1:20" x14ac:dyDescent="0.3">
      <c r="A73" t="str">
        <f t="shared" si="5"/>
        <v>10.81</v>
      </c>
      <c r="B73" s="44" t="s">
        <v>527</v>
      </c>
      <c r="C73" s="25"/>
      <c r="D73" s="25" t="s">
        <v>526</v>
      </c>
      <c r="E73">
        <f t="shared" si="4"/>
        <v>1</v>
      </c>
      <c r="F73">
        <f>IF(_xlfn.IFNA(VLOOKUP(B73,'ŠIFRANT ZA INDUSTRY'!A:A,1,0),0)=0,0,1)</f>
        <v>0</v>
      </c>
      <c r="G73">
        <f>IF(_xlfn.IFNA(VLOOKUP($B73,'ŠIFRANT ZA INDUSTRY'!B:B,1,0),0)=0,0,1)</f>
        <v>0</v>
      </c>
      <c r="H73">
        <f>IF(_xlfn.IFNA(VLOOKUP($B73,'ŠIFRANT ZA INDUSTRY'!C:C,1,0),0)=0,0,1)</f>
        <v>0</v>
      </c>
      <c r="I73">
        <f>IF(_xlfn.IFNA(VLOOKUP($B73,'ŠIFRANT ZA INDUSTRY'!D:D,1,0),0)=0,0,1)</f>
        <v>0</v>
      </c>
      <c r="J73">
        <f>IF(_xlfn.IFNA(VLOOKUP($B73,'ŠIFRANT ZA INDUSTRY'!E:E,1,0),0)=0,0,1)</f>
        <v>0</v>
      </c>
      <c r="K73">
        <f>IF(_xlfn.IFNA(VLOOKUP($B73,'ŠIFRANT ZA INDUSTRY'!F:F,1,0),0)=0,0,1)</f>
        <v>0</v>
      </c>
      <c r="L73">
        <f>IF(_xlfn.IFNA(VLOOKUP($B73,'ŠIFRANT ZA INDUSTRY'!G:G,1,0),0)=0,0,1)</f>
        <v>0</v>
      </c>
      <c r="M73">
        <f>IF(_xlfn.IFNA(VLOOKUP($B73,'ŠIFRANT ZA INDUSTRY'!H:H,1,0),0)=0,0,1)</f>
        <v>0</v>
      </c>
      <c r="N73">
        <f>IF(_xlfn.IFNA(VLOOKUP($B73,'ŠIFRANT ZA INDUSTRY'!I:I,1,0),0)=0,0,1)</f>
        <v>0</v>
      </c>
      <c r="O73">
        <f>IF(_xlfn.IFNA(VLOOKUP($B73,'ŠIFRANT ZA INDUSTRY'!J:J,1,0),0)=0,0,1)</f>
        <v>0</v>
      </c>
      <c r="P73">
        <f>IF(_xlfn.IFNA(VLOOKUP($B73,'ŠIFRANT ZA INDUSTRY'!K:K,1,0),0)=0,0,1)</f>
        <v>0</v>
      </c>
      <c r="Q73">
        <f>IF(_xlfn.IFNA(VLOOKUP($B73,'ŠIFRANT ZA INDUSTRY'!L:L,1,0),0)=0,0,1)</f>
        <v>0</v>
      </c>
      <c r="R73">
        <f>IF(_xlfn.IFNA(VLOOKUP($B73,'ŠIFRANT ZA INDUSTRY'!M:M,1,0),0)=0,0,1)</f>
        <v>0</v>
      </c>
      <c r="S73">
        <f>IF(_xlfn.IFNA(VLOOKUP($B73,'ŠIFRANT ZA INDUSTRY'!N:N,1,0),0)=0,0,1)</f>
        <v>0</v>
      </c>
      <c r="T73" t="b">
        <f t="shared" si="6"/>
        <v>0</v>
      </c>
    </row>
    <row r="74" spans="1:20" x14ac:dyDescent="0.3">
      <c r="A74" t="str">
        <f t="shared" si="5"/>
        <v>10.82</v>
      </c>
      <c r="B74" s="44" t="s">
        <v>529</v>
      </c>
      <c r="C74" s="25"/>
      <c r="D74" s="25" t="s">
        <v>528</v>
      </c>
      <c r="E74">
        <f t="shared" si="4"/>
        <v>1</v>
      </c>
      <c r="F74">
        <f>IF(_xlfn.IFNA(VLOOKUP(B74,'ŠIFRANT ZA INDUSTRY'!A:A,1,0),0)=0,0,1)</f>
        <v>0</v>
      </c>
      <c r="G74">
        <f>IF(_xlfn.IFNA(VLOOKUP($B74,'ŠIFRANT ZA INDUSTRY'!B:B,1,0),0)=0,0,1)</f>
        <v>0</v>
      </c>
      <c r="H74">
        <f>IF(_xlfn.IFNA(VLOOKUP($B74,'ŠIFRANT ZA INDUSTRY'!C:C,1,0),0)=0,0,1)</f>
        <v>0</v>
      </c>
      <c r="I74">
        <f>IF(_xlfn.IFNA(VLOOKUP($B74,'ŠIFRANT ZA INDUSTRY'!D:D,1,0),0)=0,0,1)</f>
        <v>0</v>
      </c>
      <c r="J74">
        <f>IF(_xlfn.IFNA(VLOOKUP($B74,'ŠIFRANT ZA INDUSTRY'!E:E,1,0),0)=0,0,1)</f>
        <v>0</v>
      </c>
      <c r="K74">
        <f>IF(_xlfn.IFNA(VLOOKUP($B74,'ŠIFRANT ZA INDUSTRY'!F:F,1,0),0)=0,0,1)</f>
        <v>0</v>
      </c>
      <c r="L74">
        <f>IF(_xlfn.IFNA(VLOOKUP($B74,'ŠIFRANT ZA INDUSTRY'!G:G,1,0),0)=0,0,1)</f>
        <v>0</v>
      </c>
      <c r="M74">
        <f>IF(_xlfn.IFNA(VLOOKUP($B74,'ŠIFRANT ZA INDUSTRY'!H:H,1,0),0)=0,0,1)</f>
        <v>0</v>
      </c>
      <c r="N74">
        <f>IF(_xlfn.IFNA(VLOOKUP($B74,'ŠIFRANT ZA INDUSTRY'!I:I,1,0),0)=0,0,1)</f>
        <v>0</v>
      </c>
      <c r="O74">
        <f>IF(_xlfn.IFNA(VLOOKUP($B74,'ŠIFRANT ZA INDUSTRY'!J:J,1,0),0)=0,0,1)</f>
        <v>0</v>
      </c>
      <c r="P74">
        <f>IF(_xlfn.IFNA(VLOOKUP($B74,'ŠIFRANT ZA INDUSTRY'!K:K,1,0),0)=0,0,1)</f>
        <v>0</v>
      </c>
      <c r="Q74">
        <f>IF(_xlfn.IFNA(VLOOKUP($B74,'ŠIFRANT ZA INDUSTRY'!L:L,1,0),0)=0,0,1)</f>
        <v>0</v>
      </c>
      <c r="R74">
        <f>IF(_xlfn.IFNA(VLOOKUP($B74,'ŠIFRANT ZA INDUSTRY'!M:M,1,0),0)=0,0,1)</f>
        <v>0</v>
      </c>
      <c r="S74">
        <f>IF(_xlfn.IFNA(VLOOKUP($B74,'ŠIFRANT ZA INDUSTRY'!N:N,1,0),0)=0,0,1)</f>
        <v>0</v>
      </c>
      <c r="T74" t="b">
        <f t="shared" si="6"/>
        <v>0</v>
      </c>
    </row>
    <row r="75" spans="1:20" x14ac:dyDescent="0.3">
      <c r="A75" t="str">
        <f t="shared" si="5"/>
        <v>10.83</v>
      </c>
      <c r="B75" s="44" t="s">
        <v>531</v>
      </c>
      <c r="C75" s="25"/>
      <c r="D75" s="25" t="s">
        <v>530</v>
      </c>
      <c r="E75">
        <f t="shared" si="4"/>
        <v>1</v>
      </c>
      <c r="F75">
        <f>IF(_xlfn.IFNA(VLOOKUP(B75,'ŠIFRANT ZA INDUSTRY'!A:A,1,0),0)=0,0,1)</f>
        <v>0</v>
      </c>
      <c r="G75">
        <f>IF(_xlfn.IFNA(VLOOKUP($B75,'ŠIFRANT ZA INDUSTRY'!B:B,1,0),0)=0,0,1)</f>
        <v>0</v>
      </c>
      <c r="H75">
        <f>IF(_xlfn.IFNA(VLOOKUP($B75,'ŠIFRANT ZA INDUSTRY'!C:C,1,0),0)=0,0,1)</f>
        <v>0</v>
      </c>
      <c r="I75">
        <f>IF(_xlfn.IFNA(VLOOKUP($B75,'ŠIFRANT ZA INDUSTRY'!D:D,1,0),0)=0,0,1)</f>
        <v>0</v>
      </c>
      <c r="J75">
        <f>IF(_xlfn.IFNA(VLOOKUP($B75,'ŠIFRANT ZA INDUSTRY'!E:E,1,0),0)=0,0,1)</f>
        <v>0</v>
      </c>
      <c r="K75">
        <f>IF(_xlfn.IFNA(VLOOKUP($B75,'ŠIFRANT ZA INDUSTRY'!F:F,1,0),0)=0,0,1)</f>
        <v>0</v>
      </c>
      <c r="L75">
        <f>IF(_xlfn.IFNA(VLOOKUP($B75,'ŠIFRANT ZA INDUSTRY'!G:G,1,0),0)=0,0,1)</f>
        <v>0</v>
      </c>
      <c r="M75">
        <f>IF(_xlfn.IFNA(VLOOKUP($B75,'ŠIFRANT ZA INDUSTRY'!H:H,1,0),0)=0,0,1)</f>
        <v>0</v>
      </c>
      <c r="N75">
        <f>IF(_xlfn.IFNA(VLOOKUP($B75,'ŠIFRANT ZA INDUSTRY'!I:I,1,0),0)=0,0,1)</f>
        <v>0</v>
      </c>
      <c r="O75">
        <f>IF(_xlfn.IFNA(VLOOKUP($B75,'ŠIFRANT ZA INDUSTRY'!J:J,1,0),0)=0,0,1)</f>
        <v>0</v>
      </c>
      <c r="P75">
        <f>IF(_xlfn.IFNA(VLOOKUP($B75,'ŠIFRANT ZA INDUSTRY'!K:K,1,0),0)=0,0,1)</f>
        <v>0</v>
      </c>
      <c r="Q75">
        <f>IF(_xlfn.IFNA(VLOOKUP($B75,'ŠIFRANT ZA INDUSTRY'!L:L,1,0),0)=0,0,1)</f>
        <v>0</v>
      </c>
      <c r="R75">
        <f>IF(_xlfn.IFNA(VLOOKUP($B75,'ŠIFRANT ZA INDUSTRY'!M:M,1,0),0)=0,0,1)</f>
        <v>0</v>
      </c>
      <c r="S75">
        <f>IF(_xlfn.IFNA(VLOOKUP($B75,'ŠIFRANT ZA INDUSTRY'!N:N,1,0),0)=0,0,1)</f>
        <v>0</v>
      </c>
      <c r="T75" t="b">
        <f t="shared" si="6"/>
        <v>0</v>
      </c>
    </row>
    <row r="76" spans="1:20" x14ac:dyDescent="0.3">
      <c r="A76" t="str">
        <f t="shared" si="5"/>
        <v>10.84</v>
      </c>
      <c r="B76" s="44" t="s">
        <v>533</v>
      </c>
      <c r="C76" s="25"/>
      <c r="D76" s="25" t="s">
        <v>532</v>
      </c>
      <c r="E76">
        <f t="shared" si="4"/>
        <v>1</v>
      </c>
      <c r="F76">
        <f>IF(_xlfn.IFNA(VLOOKUP(B76,'ŠIFRANT ZA INDUSTRY'!A:A,1,0),0)=0,0,1)</f>
        <v>0</v>
      </c>
      <c r="G76">
        <f>IF(_xlfn.IFNA(VLOOKUP($B76,'ŠIFRANT ZA INDUSTRY'!B:B,1,0),0)=0,0,1)</f>
        <v>0</v>
      </c>
      <c r="H76">
        <f>IF(_xlfn.IFNA(VLOOKUP($B76,'ŠIFRANT ZA INDUSTRY'!C:C,1,0),0)=0,0,1)</f>
        <v>0</v>
      </c>
      <c r="I76">
        <f>IF(_xlfn.IFNA(VLOOKUP($B76,'ŠIFRANT ZA INDUSTRY'!D:D,1,0),0)=0,0,1)</f>
        <v>0</v>
      </c>
      <c r="J76">
        <f>IF(_xlfn.IFNA(VLOOKUP($B76,'ŠIFRANT ZA INDUSTRY'!E:E,1,0),0)=0,0,1)</f>
        <v>0</v>
      </c>
      <c r="K76">
        <f>IF(_xlfn.IFNA(VLOOKUP($B76,'ŠIFRANT ZA INDUSTRY'!F:F,1,0),0)=0,0,1)</f>
        <v>0</v>
      </c>
      <c r="L76">
        <f>IF(_xlfn.IFNA(VLOOKUP($B76,'ŠIFRANT ZA INDUSTRY'!G:G,1,0),0)=0,0,1)</f>
        <v>0</v>
      </c>
      <c r="M76">
        <f>IF(_xlfn.IFNA(VLOOKUP($B76,'ŠIFRANT ZA INDUSTRY'!H:H,1,0),0)=0,0,1)</f>
        <v>0</v>
      </c>
      <c r="N76">
        <f>IF(_xlfn.IFNA(VLOOKUP($B76,'ŠIFRANT ZA INDUSTRY'!I:I,1,0),0)=0,0,1)</f>
        <v>0</v>
      </c>
      <c r="O76">
        <f>IF(_xlfn.IFNA(VLOOKUP($B76,'ŠIFRANT ZA INDUSTRY'!J:J,1,0),0)=0,0,1)</f>
        <v>0</v>
      </c>
      <c r="P76">
        <f>IF(_xlfn.IFNA(VLOOKUP($B76,'ŠIFRANT ZA INDUSTRY'!K:K,1,0),0)=0,0,1)</f>
        <v>0</v>
      </c>
      <c r="Q76">
        <f>IF(_xlfn.IFNA(VLOOKUP($B76,'ŠIFRANT ZA INDUSTRY'!L:L,1,0),0)=0,0,1)</f>
        <v>0</v>
      </c>
      <c r="R76">
        <f>IF(_xlfn.IFNA(VLOOKUP($B76,'ŠIFRANT ZA INDUSTRY'!M:M,1,0),0)=0,0,1)</f>
        <v>0</v>
      </c>
      <c r="S76">
        <f>IF(_xlfn.IFNA(VLOOKUP($B76,'ŠIFRANT ZA INDUSTRY'!N:N,1,0),0)=0,0,1)</f>
        <v>0</v>
      </c>
      <c r="T76" t="b">
        <f t="shared" si="6"/>
        <v>0</v>
      </c>
    </row>
    <row r="77" spans="1:20" x14ac:dyDescent="0.3">
      <c r="A77" t="str">
        <f t="shared" si="5"/>
        <v>10.85</v>
      </c>
      <c r="B77" s="44" t="s">
        <v>535</v>
      </c>
      <c r="C77" s="25"/>
      <c r="D77" s="25" t="s">
        <v>534</v>
      </c>
      <c r="E77">
        <f t="shared" si="4"/>
        <v>1</v>
      </c>
      <c r="F77">
        <f>IF(_xlfn.IFNA(VLOOKUP(B77,'ŠIFRANT ZA INDUSTRY'!A:A,1,0),0)=0,0,1)</f>
        <v>0</v>
      </c>
      <c r="G77">
        <f>IF(_xlfn.IFNA(VLOOKUP($B77,'ŠIFRANT ZA INDUSTRY'!B:B,1,0),0)=0,0,1)</f>
        <v>0</v>
      </c>
      <c r="H77">
        <f>IF(_xlfn.IFNA(VLOOKUP($B77,'ŠIFRANT ZA INDUSTRY'!C:C,1,0),0)=0,0,1)</f>
        <v>0</v>
      </c>
      <c r="I77">
        <f>IF(_xlfn.IFNA(VLOOKUP($B77,'ŠIFRANT ZA INDUSTRY'!D:D,1,0),0)=0,0,1)</f>
        <v>0</v>
      </c>
      <c r="J77">
        <f>IF(_xlfn.IFNA(VLOOKUP($B77,'ŠIFRANT ZA INDUSTRY'!E:E,1,0),0)=0,0,1)</f>
        <v>0</v>
      </c>
      <c r="K77">
        <f>IF(_xlfn.IFNA(VLOOKUP($B77,'ŠIFRANT ZA INDUSTRY'!F:F,1,0),0)=0,0,1)</f>
        <v>0</v>
      </c>
      <c r="L77">
        <f>IF(_xlfn.IFNA(VLOOKUP($B77,'ŠIFRANT ZA INDUSTRY'!G:G,1,0),0)=0,0,1)</f>
        <v>0</v>
      </c>
      <c r="M77">
        <f>IF(_xlfn.IFNA(VLOOKUP($B77,'ŠIFRANT ZA INDUSTRY'!H:H,1,0),0)=0,0,1)</f>
        <v>0</v>
      </c>
      <c r="N77">
        <f>IF(_xlfn.IFNA(VLOOKUP($B77,'ŠIFRANT ZA INDUSTRY'!I:I,1,0),0)=0,0,1)</f>
        <v>0</v>
      </c>
      <c r="O77">
        <f>IF(_xlfn.IFNA(VLOOKUP($B77,'ŠIFRANT ZA INDUSTRY'!J:J,1,0),0)=0,0,1)</f>
        <v>0</v>
      </c>
      <c r="P77">
        <f>IF(_xlfn.IFNA(VLOOKUP($B77,'ŠIFRANT ZA INDUSTRY'!K:K,1,0),0)=0,0,1)</f>
        <v>0</v>
      </c>
      <c r="Q77">
        <f>IF(_xlfn.IFNA(VLOOKUP($B77,'ŠIFRANT ZA INDUSTRY'!L:L,1,0),0)=0,0,1)</f>
        <v>0</v>
      </c>
      <c r="R77">
        <f>IF(_xlfn.IFNA(VLOOKUP($B77,'ŠIFRANT ZA INDUSTRY'!M:M,1,0),0)=0,0,1)</f>
        <v>0</v>
      </c>
      <c r="S77">
        <f>IF(_xlfn.IFNA(VLOOKUP($B77,'ŠIFRANT ZA INDUSTRY'!N:N,1,0),0)=0,0,1)</f>
        <v>0</v>
      </c>
      <c r="T77" t="b">
        <f t="shared" si="6"/>
        <v>0</v>
      </c>
    </row>
    <row r="78" spans="1:20" x14ac:dyDescent="0.3">
      <c r="A78" t="str">
        <f t="shared" si="5"/>
        <v>10.86</v>
      </c>
      <c r="B78" s="44" t="s">
        <v>537</v>
      </c>
      <c r="C78" s="25"/>
      <c r="D78" s="25" t="s">
        <v>536</v>
      </c>
      <c r="E78">
        <f t="shared" ref="E78:E102" si="7">IF(LEN(B78)=6,1,0)</f>
        <v>1</v>
      </c>
      <c r="F78">
        <f>IF(_xlfn.IFNA(VLOOKUP(B78,'ŠIFRANT ZA INDUSTRY'!A:A,1,0),0)=0,0,1)</f>
        <v>0</v>
      </c>
      <c r="G78">
        <f>IF(_xlfn.IFNA(VLOOKUP($B78,'ŠIFRANT ZA INDUSTRY'!B:B,1,0),0)=0,0,1)</f>
        <v>0</v>
      </c>
      <c r="H78">
        <f>IF(_xlfn.IFNA(VLOOKUP($B78,'ŠIFRANT ZA INDUSTRY'!C:C,1,0),0)=0,0,1)</f>
        <v>0</v>
      </c>
      <c r="I78">
        <f>IF(_xlfn.IFNA(VLOOKUP($B78,'ŠIFRANT ZA INDUSTRY'!D:D,1,0),0)=0,0,1)</f>
        <v>0</v>
      </c>
      <c r="J78">
        <f>IF(_xlfn.IFNA(VLOOKUP($B78,'ŠIFRANT ZA INDUSTRY'!E:E,1,0),0)=0,0,1)</f>
        <v>0</v>
      </c>
      <c r="K78">
        <f>IF(_xlfn.IFNA(VLOOKUP($B78,'ŠIFRANT ZA INDUSTRY'!F:F,1,0),0)=0,0,1)</f>
        <v>0</v>
      </c>
      <c r="L78">
        <f>IF(_xlfn.IFNA(VLOOKUP($B78,'ŠIFRANT ZA INDUSTRY'!G:G,1,0),0)=0,0,1)</f>
        <v>0</v>
      </c>
      <c r="M78">
        <f>IF(_xlfn.IFNA(VLOOKUP($B78,'ŠIFRANT ZA INDUSTRY'!H:H,1,0),0)=0,0,1)</f>
        <v>0</v>
      </c>
      <c r="N78">
        <f>IF(_xlfn.IFNA(VLOOKUP($B78,'ŠIFRANT ZA INDUSTRY'!I:I,1,0),0)=0,0,1)</f>
        <v>0</v>
      </c>
      <c r="O78">
        <f>IF(_xlfn.IFNA(VLOOKUP($B78,'ŠIFRANT ZA INDUSTRY'!J:J,1,0),0)=0,0,1)</f>
        <v>0</v>
      </c>
      <c r="P78">
        <f>IF(_xlfn.IFNA(VLOOKUP($B78,'ŠIFRANT ZA INDUSTRY'!K:K,1,0),0)=0,0,1)</f>
        <v>0</v>
      </c>
      <c r="Q78">
        <f>IF(_xlfn.IFNA(VLOOKUP($B78,'ŠIFRANT ZA INDUSTRY'!L:L,1,0),0)=0,0,1)</f>
        <v>0</v>
      </c>
      <c r="R78">
        <f>IF(_xlfn.IFNA(VLOOKUP($B78,'ŠIFRANT ZA INDUSTRY'!M:M,1,0),0)=0,0,1)</f>
        <v>0</v>
      </c>
      <c r="S78">
        <f>IF(_xlfn.IFNA(VLOOKUP($B78,'ŠIFRANT ZA INDUSTRY'!N:N,1,0),0)=0,0,1)</f>
        <v>0</v>
      </c>
      <c r="T78" t="b">
        <f t="shared" si="6"/>
        <v>0</v>
      </c>
    </row>
    <row r="79" spans="1:20" x14ac:dyDescent="0.3">
      <c r="A79" t="str">
        <f t="shared" si="5"/>
        <v>10.89</v>
      </c>
      <c r="B79" s="44" t="s">
        <v>539</v>
      </c>
      <c r="C79" s="25"/>
      <c r="D79" s="25" t="s">
        <v>538</v>
      </c>
      <c r="E79">
        <f t="shared" si="7"/>
        <v>1</v>
      </c>
      <c r="F79">
        <f>IF(_xlfn.IFNA(VLOOKUP(B79,'ŠIFRANT ZA INDUSTRY'!A:A,1,0),0)=0,0,1)</f>
        <v>0</v>
      </c>
      <c r="G79">
        <f>IF(_xlfn.IFNA(VLOOKUP($B79,'ŠIFRANT ZA INDUSTRY'!B:B,1,0),0)=0,0,1)</f>
        <v>0</v>
      </c>
      <c r="H79">
        <f>IF(_xlfn.IFNA(VLOOKUP($B79,'ŠIFRANT ZA INDUSTRY'!C:C,1,0),0)=0,0,1)</f>
        <v>0</v>
      </c>
      <c r="I79">
        <f>IF(_xlfn.IFNA(VLOOKUP($B79,'ŠIFRANT ZA INDUSTRY'!D:D,1,0),0)=0,0,1)</f>
        <v>0</v>
      </c>
      <c r="J79">
        <f>IF(_xlfn.IFNA(VLOOKUP($B79,'ŠIFRANT ZA INDUSTRY'!E:E,1,0),0)=0,0,1)</f>
        <v>0</v>
      </c>
      <c r="K79">
        <f>IF(_xlfn.IFNA(VLOOKUP($B79,'ŠIFRANT ZA INDUSTRY'!F:F,1,0),0)=0,0,1)</f>
        <v>0</v>
      </c>
      <c r="L79">
        <f>IF(_xlfn.IFNA(VLOOKUP($B79,'ŠIFRANT ZA INDUSTRY'!G:G,1,0),0)=0,0,1)</f>
        <v>0</v>
      </c>
      <c r="M79">
        <f>IF(_xlfn.IFNA(VLOOKUP($B79,'ŠIFRANT ZA INDUSTRY'!H:H,1,0),0)=0,0,1)</f>
        <v>0</v>
      </c>
      <c r="N79">
        <f>IF(_xlfn.IFNA(VLOOKUP($B79,'ŠIFRANT ZA INDUSTRY'!I:I,1,0),0)=0,0,1)</f>
        <v>0</v>
      </c>
      <c r="O79">
        <f>IF(_xlfn.IFNA(VLOOKUP($B79,'ŠIFRANT ZA INDUSTRY'!J:J,1,0),0)=0,0,1)</f>
        <v>0</v>
      </c>
      <c r="P79">
        <f>IF(_xlfn.IFNA(VLOOKUP($B79,'ŠIFRANT ZA INDUSTRY'!K:K,1,0),0)=0,0,1)</f>
        <v>0</v>
      </c>
      <c r="Q79">
        <f>IF(_xlfn.IFNA(VLOOKUP($B79,'ŠIFRANT ZA INDUSTRY'!L:L,1,0),0)=0,0,1)</f>
        <v>0</v>
      </c>
      <c r="R79">
        <f>IF(_xlfn.IFNA(VLOOKUP($B79,'ŠIFRANT ZA INDUSTRY'!M:M,1,0),0)=0,0,1)</f>
        <v>0</v>
      </c>
      <c r="S79">
        <f>IF(_xlfn.IFNA(VLOOKUP($B79,'ŠIFRANT ZA INDUSTRY'!N:N,1,0),0)=0,0,1)</f>
        <v>0</v>
      </c>
      <c r="T79" t="b">
        <f t="shared" si="6"/>
        <v>0</v>
      </c>
    </row>
    <row r="80" spans="1:20" x14ac:dyDescent="0.3">
      <c r="A80" t="str">
        <f t="shared" si="5"/>
        <v>10.91</v>
      </c>
      <c r="B80" s="44" t="s">
        <v>541</v>
      </c>
      <c r="C80" s="25"/>
      <c r="D80" s="25" t="s">
        <v>540</v>
      </c>
      <c r="E80">
        <f t="shared" si="7"/>
        <v>1</v>
      </c>
      <c r="F80">
        <f>IF(_xlfn.IFNA(VLOOKUP(B80,'ŠIFRANT ZA INDUSTRY'!A:A,1,0),0)=0,0,1)</f>
        <v>0</v>
      </c>
      <c r="G80">
        <f>IF(_xlfn.IFNA(VLOOKUP($B80,'ŠIFRANT ZA INDUSTRY'!B:B,1,0),0)=0,0,1)</f>
        <v>0</v>
      </c>
      <c r="H80">
        <f>IF(_xlfn.IFNA(VLOOKUP($B80,'ŠIFRANT ZA INDUSTRY'!C:C,1,0),0)=0,0,1)</f>
        <v>0</v>
      </c>
      <c r="I80">
        <f>IF(_xlfn.IFNA(VLOOKUP($B80,'ŠIFRANT ZA INDUSTRY'!D:D,1,0),0)=0,0,1)</f>
        <v>0</v>
      </c>
      <c r="J80">
        <f>IF(_xlfn.IFNA(VLOOKUP($B80,'ŠIFRANT ZA INDUSTRY'!E:E,1,0),0)=0,0,1)</f>
        <v>0</v>
      </c>
      <c r="K80">
        <f>IF(_xlfn.IFNA(VLOOKUP($B80,'ŠIFRANT ZA INDUSTRY'!F:F,1,0),0)=0,0,1)</f>
        <v>0</v>
      </c>
      <c r="L80">
        <f>IF(_xlfn.IFNA(VLOOKUP($B80,'ŠIFRANT ZA INDUSTRY'!G:G,1,0),0)=0,0,1)</f>
        <v>0</v>
      </c>
      <c r="M80">
        <f>IF(_xlfn.IFNA(VLOOKUP($B80,'ŠIFRANT ZA INDUSTRY'!H:H,1,0),0)=0,0,1)</f>
        <v>0</v>
      </c>
      <c r="N80">
        <f>IF(_xlfn.IFNA(VLOOKUP($B80,'ŠIFRANT ZA INDUSTRY'!I:I,1,0),0)=0,0,1)</f>
        <v>0</v>
      </c>
      <c r="O80">
        <f>IF(_xlfn.IFNA(VLOOKUP($B80,'ŠIFRANT ZA INDUSTRY'!J:J,1,0),0)=0,0,1)</f>
        <v>0</v>
      </c>
      <c r="P80">
        <f>IF(_xlfn.IFNA(VLOOKUP($B80,'ŠIFRANT ZA INDUSTRY'!K:K,1,0),0)=0,0,1)</f>
        <v>0</v>
      </c>
      <c r="Q80">
        <f>IF(_xlfn.IFNA(VLOOKUP($B80,'ŠIFRANT ZA INDUSTRY'!L:L,1,0),0)=0,0,1)</f>
        <v>0</v>
      </c>
      <c r="R80">
        <f>IF(_xlfn.IFNA(VLOOKUP($B80,'ŠIFRANT ZA INDUSTRY'!M:M,1,0),0)=0,0,1)</f>
        <v>0</v>
      </c>
      <c r="S80">
        <f>IF(_xlfn.IFNA(VLOOKUP($B80,'ŠIFRANT ZA INDUSTRY'!N:N,1,0),0)=0,0,1)</f>
        <v>0</v>
      </c>
      <c r="T80" t="b">
        <f t="shared" si="6"/>
        <v>0</v>
      </c>
    </row>
    <row r="81" spans="1:20" x14ac:dyDescent="0.3">
      <c r="A81" t="str">
        <f t="shared" si="5"/>
        <v>10.92</v>
      </c>
      <c r="B81" s="44" t="s">
        <v>543</v>
      </c>
      <c r="C81" s="25"/>
      <c r="D81" s="25" t="s">
        <v>542</v>
      </c>
      <c r="E81">
        <f t="shared" si="7"/>
        <v>1</v>
      </c>
      <c r="F81">
        <f>IF(_xlfn.IFNA(VLOOKUP(B81,'ŠIFRANT ZA INDUSTRY'!A:A,1,0),0)=0,0,1)</f>
        <v>0</v>
      </c>
      <c r="G81">
        <f>IF(_xlfn.IFNA(VLOOKUP($B81,'ŠIFRANT ZA INDUSTRY'!B:B,1,0),0)=0,0,1)</f>
        <v>0</v>
      </c>
      <c r="H81">
        <f>IF(_xlfn.IFNA(VLOOKUP($B81,'ŠIFRANT ZA INDUSTRY'!C:C,1,0),0)=0,0,1)</f>
        <v>0</v>
      </c>
      <c r="I81">
        <f>IF(_xlfn.IFNA(VLOOKUP($B81,'ŠIFRANT ZA INDUSTRY'!D:D,1,0),0)=0,0,1)</f>
        <v>0</v>
      </c>
      <c r="J81">
        <f>IF(_xlfn.IFNA(VLOOKUP($B81,'ŠIFRANT ZA INDUSTRY'!E:E,1,0),0)=0,0,1)</f>
        <v>0</v>
      </c>
      <c r="K81">
        <f>IF(_xlfn.IFNA(VLOOKUP($B81,'ŠIFRANT ZA INDUSTRY'!F:F,1,0),0)=0,0,1)</f>
        <v>0</v>
      </c>
      <c r="L81">
        <f>IF(_xlfn.IFNA(VLOOKUP($B81,'ŠIFRANT ZA INDUSTRY'!G:G,1,0),0)=0,0,1)</f>
        <v>0</v>
      </c>
      <c r="M81">
        <f>IF(_xlfn.IFNA(VLOOKUP($B81,'ŠIFRANT ZA INDUSTRY'!H:H,1,0),0)=0,0,1)</f>
        <v>0</v>
      </c>
      <c r="N81">
        <f>IF(_xlfn.IFNA(VLOOKUP($B81,'ŠIFRANT ZA INDUSTRY'!I:I,1,0),0)=0,0,1)</f>
        <v>0</v>
      </c>
      <c r="O81">
        <f>IF(_xlfn.IFNA(VLOOKUP($B81,'ŠIFRANT ZA INDUSTRY'!J:J,1,0),0)=0,0,1)</f>
        <v>0</v>
      </c>
      <c r="P81">
        <f>IF(_xlfn.IFNA(VLOOKUP($B81,'ŠIFRANT ZA INDUSTRY'!K:K,1,0),0)=0,0,1)</f>
        <v>0</v>
      </c>
      <c r="Q81">
        <f>IF(_xlfn.IFNA(VLOOKUP($B81,'ŠIFRANT ZA INDUSTRY'!L:L,1,0),0)=0,0,1)</f>
        <v>0</v>
      </c>
      <c r="R81">
        <f>IF(_xlfn.IFNA(VLOOKUP($B81,'ŠIFRANT ZA INDUSTRY'!M:M,1,0),0)=0,0,1)</f>
        <v>0</v>
      </c>
      <c r="S81">
        <f>IF(_xlfn.IFNA(VLOOKUP($B81,'ŠIFRANT ZA INDUSTRY'!N:N,1,0),0)=0,0,1)</f>
        <v>0</v>
      </c>
      <c r="T81" t="b">
        <f t="shared" si="6"/>
        <v>0</v>
      </c>
    </row>
    <row r="82" spans="1:20" x14ac:dyDescent="0.3">
      <c r="A82" t="str">
        <f t="shared" si="5"/>
        <v>11.01</v>
      </c>
      <c r="B82" s="44" t="s">
        <v>545</v>
      </c>
      <c r="C82" s="25"/>
      <c r="D82" s="25" t="s">
        <v>544</v>
      </c>
      <c r="E82">
        <f t="shared" si="7"/>
        <v>1</v>
      </c>
      <c r="F82">
        <f>IF(_xlfn.IFNA(VLOOKUP(B82,'ŠIFRANT ZA INDUSTRY'!A:A,1,0),0)=0,0,1)</f>
        <v>0</v>
      </c>
      <c r="G82">
        <f>IF(_xlfn.IFNA(VLOOKUP($B82,'ŠIFRANT ZA INDUSTRY'!B:B,1,0),0)=0,0,1)</f>
        <v>0</v>
      </c>
      <c r="H82">
        <f>IF(_xlfn.IFNA(VLOOKUP($B82,'ŠIFRANT ZA INDUSTRY'!C:C,1,0),0)=0,0,1)</f>
        <v>0</v>
      </c>
      <c r="I82">
        <f>IF(_xlfn.IFNA(VLOOKUP($B82,'ŠIFRANT ZA INDUSTRY'!D:D,1,0),0)=0,0,1)</f>
        <v>0</v>
      </c>
      <c r="J82">
        <f>IF(_xlfn.IFNA(VLOOKUP($B82,'ŠIFRANT ZA INDUSTRY'!E:E,1,0),0)=0,0,1)</f>
        <v>0</v>
      </c>
      <c r="K82">
        <f>IF(_xlfn.IFNA(VLOOKUP($B82,'ŠIFRANT ZA INDUSTRY'!F:F,1,0),0)=0,0,1)</f>
        <v>0</v>
      </c>
      <c r="L82">
        <f>IF(_xlfn.IFNA(VLOOKUP($B82,'ŠIFRANT ZA INDUSTRY'!G:G,1,0),0)=0,0,1)</f>
        <v>0</v>
      </c>
      <c r="M82">
        <f>IF(_xlfn.IFNA(VLOOKUP($B82,'ŠIFRANT ZA INDUSTRY'!H:H,1,0),0)=0,0,1)</f>
        <v>0</v>
      </c>
      <c r="N82">
        <f>IF(_xlfn.IFNA(VLOOKUP($B82,'ŠIFRANT ZA INDUSTRY'!I:I,1,0),0)=0,0,1)</f>
        <v>0</v>
      </c>
      <c r="O82">
        <f>IF(_xlfn.IFNA(VLOOKUP($B82,'ŠIFRANT ZA INDUSTRY'!J:J,1,0),0)=0,0,1)</f>
        <v>0</v>
      </c>
      <c r="P82">
        <f>IF(_xlfn.IFNA(VLOOKUP($B82,'ŠIFRANT ZA INDUSTRY'!K:K,1,0),0)=0,0,1)</f>
        <v>0</v>
      </c>
      <c r="Q82">
        <f>IF(_xlfn.IFNA(VLOOKUP($B82,'ŠIFRANT ZA INDUSTRY'!L:L,1,0),0)=0,0,1)</f>
        <v>0</v>
      </c>
      <c r="R82">
        <f>IF(_xlfn.IFNA(VLOOKUP($B82,'ŠIFRANT ZA INDUSTRY'!M:M,1,0),0)=0,0,1)</f>
        <v>0</v>
      </c>
      <c r="S82">
        <f>IF(_xlfn.IFNA(VLOOKUP($B82,'ŠIFRANT ZA INDUSTRY'!N:N,1,0),0)=0,0,1)</f>
        <v>0</v>
      </c>
      <c r="T82" t="b">
        <f t="shared" si="6"/>
        <v>0</v>
      </c>
    </row>
    <row r="83" spans="1:20" x14ac:dyDescent="0.3">
      <c r="A83" t="str">
        <f t="shared" si="5"/>
        <v>11.02</v>
      </c>
      <c r="B83" s="44" t="s">
        <v>547</v>
      </c>
      <c r="C83" s="25"/>
      <c r="D83" s="25" t="s">
        <v>546</v>
      </c>
      <c r="E83">
        <f t="shared" si="7"/>
        <v>1</v>
      </c>
      <c r="F83">
        <f>IF(_xlfn.IFNA(VLOOKUP(B83,'ŠIFRANT ZA INDUSTRY'!A:A,1,0),0)=0,0,1)</f>
        <v>0</v>
      </c>
      <c r="G83">
        <f>IF(_xlfn.IFNA(VLOOKUP($B83,'ŠIFRANT ZA INDUSTRY'!B:B,1,0),0)=0,0,1)</f>
        <v>0</v>
      </c>
      <c r="H83">
        <f>IF(_xlfn.IFNA(VLOOKUP($B83,'ŠIFRANT ZA INDUSTRY'!C:C,1,0),0)=0,0,1)</f>
        <v>0</v>
      </c>
      <c r="I83">
        <f>IF(_xlfn.IFNA(VLOOKUP($B83,'ŠIFRANT ZA INDUSTRY'!D:D,1,0),0)=0,0,1)</f>
        <v>0</v>
      </c>
      <c r="J83">
        <f>IF(_xlfn.IFNA(VLOOKUP($B83,'ŠIFRANT ZA INDUSTRY'!E:E,1,0),0)=0,0,1)</f>
        <v>0</v>
      </c>
      <c r="K83">
        <f>IF(_xlfn.IFNA(VLOOKUP($B83,'ŠIFRANT ZA INDUSTRY'!F:F,1,0),0)=0,0,1)</f>
        <v>0</v>
      </c>
      <c r="L83">
        <f>IF(_xlfn.IFNA(VLOOKUP($B83,'ŠIFRANT ZA INDUSTRY'!G:G,1,0),0)=0,0,1)</f>
        <v>0</v>
      </c>
      <c r="M83">
        <f>IF(_xlfn.IFNA(VLOOKUP($B83,'ŠIFRANT ZA INDUSTRY'!H:H,1,0),0)=0,0,1)</f>
        <v>0</v>
      </c>
      <c r="N83">
        <f>IF(_xlfn.IFNA(VLOOKUP($B83,'ŠIFRANT ZA INDUSTRY'!I:I,1,0),0)=0,0,1)</f>
        <v>0</v>
      </c>
      <c r="O83">
        <f>IF(_xlfn.IFNA(VLOOKUP($B83,'ŠIFRANT ZA INDUSTRY'!J:J,1,0),0)=0,0,1)</f>
        <v>0</v>
      </c>
      <c r="P83">
        <f>IF(_xlfn.IFNA(VLOOKUP($B83,'ŠIFRANT ZA INDUSTRY'!K:K,1,0),0)=0,0,1)</f>
        <v>0</v>
      </c>
      <c r="Q83">
        <f>IF(_xlfn.IFNA(VLOOKUP($B83,'ŠIFRANT ZA INDUSTRY'!L:L,1,0),0)=0,0,1)</f>
        <v>0</v>
      </c>
      <c r="R83">
        <f>IF(_xlfn.IFNA(VLOOKUP($B83,'ŠIFRANT ZA INDUSTRY'!M:M,1,0),0)=0,0,1)</f>
        <v>0</v>
      </c>
      <c r="S83">
        <f>IF(_xlfn.IFNA(VLOOKUP($B83,'ŠIFRANT ZA INDUSTRY'!N:N,1,0),0)=0,0,1)</f>
        <v>0</v>
      </c>
      <c r="T83" t="b">
        <f t="shared" si="6"/>
        <v>0</v>
      </c>
    </row>
    <row r="84" spans="1:20" x14ac:dyDescent="0.3">
      <c r="A84" t="str">
        <f t="shared" si="5"/>
        <v>11.03</v>
      </c>
      <c r="B84" s="44" t="s">
        <v>549</v>
      </c>
      <c r="C84" s="25"/>
      <c r="D84" s="25" t="s">
        <v>548</v>
      </c>
      <c r="E84">
        <f t="shared" si="7"/>
        <v>1</v>
      </c>
      <c r="F84">
        <f>IF(_xlfn.IFNA(VLOOKUP(B84,'ŠIFRANT ZA INDUSTRY'!A:A,1,0),0)=0,0,1)</f>
        <v>0</v>
      </c>
      <c r="G84">
        <f>IF(_xlfn.IFNA(VLOOKUP($B84,'ŠIFRANT ZA INDUSTRY'!B:B,1,0),0)=0,0,1)</f>
        <v>0</v>
      </c>
      <c r="H84">
        <f>IF(_xlfn.IFNA(VLOOKUP($B84,'ŠIFRANT ZA INDUSTRY'!C:C,1,0),0)=0,0,1)</f>
        <v>0</v>
      </c>
      <c r="I84">
        <f>IF(_xlfn.IFNA(VLOOKUP($B84,'ŠIFRANT ZA INDUSTRY'!D:D,1,0),0)=0,0,1)</f>
        <v>0</v>
      </c>
      <c r="J84">
        <f>IF(_xlfn.IFNA(VLOOKUP($B84,'ŠIFRANT ZA INDUSTRY'!E:E,1,0),0)=0,0,1)</f>
        <v>0</v>
      </c>
      <c r="K84">
        <f>IF(_xlfn.IFNA(VLOOKUP($B84,'ŠIFRANT ZA INDUSTRY'!F:F,1,0),0)=0,0,1)</f>
        <v>0</v>
      </c>
      <c r="L84">
        <f>IF(_xlfn.IFNA(VLOOKUP($B84,'ŠIFRANT ZA INDUSTRY'!G:G,1,0),0)=0,0,1)</f>
        <v>0</v>
      </c>
      <c r="M84">
        <f>IF(_xlfn.IFNA(VLOOKUP($B84,'ŠIFRANT ZA INDUSTRY'!H:H,1,0),0)=0,0,1)</f>
        <v>0</v>
      </c>
      <c r="N84">
        <f>IF(_xlfn.IFNA(VLOOKUP($B84,'ŠIFRANT ZA INDUSTRY'!I:I,1,0),0)=0,0,1)</f>
        <v>0</v>
      </c>
      <c r="O84">
        <f>IF(_xlfn.IFNA(VLOOKUP($B84,'ŠIFRANT ZA INDUSTRY'!J:J,1,0),0)=0,0,1)</f>
        <v>0</v>
      </c>
      <c r="P84">
        <f>IF(_xlfn.IFNA(VLOOKUP($B84,'ŠIFRANT ZA INDUSTRY'!K:K,1,0),0)=0,0,1)</f>
        <v>0</v>
      </c>
      <c r="Q84">
        <f>IF(_xlfn.IFNA(VLOOKUP($B84,'ŠIFRANT ZA INDUSTRY'!L:L,1,0),0)=0,0,1)</f>
        <v>0</v>
      </c>
      <c r="R84">
        <f>IF(_xlfn.IFNA(VLOOKUP($B84,'ŠIFRANT ZA INDUSTRY'!M:M,1,0),0)=0,0,1)</f>
        <v>0</v>
      </c>
      <c r="S84">
        <f>IF(_xlfn.IFNA(VLOOKUP($B84,'ŠIFRANT ZA INDUSTRY'!N:N,1,0),0)=0,0,1)</f>
        <v>0</v>
      </c>
      <c r="T84" t="b">
        <f t="shared" si="6"/>
        <v>0</v>
      </c>
    </row>
    <row r="85" spans="1:20" x14ac:dyDescent="0.3">
      <c r="A85" t="str">
        <f t="shared" si="5"/>
        <v>11.04</v>
      </c>
      <c r="B85" s="44" t="s">
        <v>551</v>
      </c>
      <c r="C85" s="25"/>
      <c r="D85" s="25" t="s">
        <v>550</v>
      </c>
      <c r="E85">
        <f t="shared" si="7"/>
        <v>1</v>
      </c>
      <c r="F85">
        <f>IF(_xlfn.IFNA(VLOOKUP(B85,'ŠIFRANT ZA INDUSTRY'!A:A,1,0),0)=0,0,1)</f>
        <v>0</v>
      </c>
      <c r="G85">
        <f>IF(_xlfn.IFNA(VLOOKUP($B85,'ŠIFRANT ZA INDUSTRY'!B:B,1,0),0)=0,0,1)</f>
        <v>0</v>
      </c>
      <c r="H85">
        <f>IF(_xlfn.IFNA(VLOOKUP($B85,'ŠIFRANT ZA INDUSTRY'!C:C,1,0),0)=0,0,1)</f>
        <v>0</v>
      </c>
      <c r="I85">
        <f>IF(_xlfn.IFNA(VLOOKUP($B85,'ŠIFRANT ZA INDUSTRY'!D:D,1,0),0)=0,0,1)</f>
        <v>0</v>
      </c>
      <c r="J85">
        <f>IF(_xlfn.IFNA(VLOOKUP($B85,'ŠIFRANT ZA INDUSTRY'!E:E,1,0),0)=0,0,1)</f>
        <v>0</v>
      </c>
      <c r="K85">
        <f>IF(_xlfn.IFNA(VLOOKUP($B85,'ŠIFRANT ZA INDUSTRY'!F:F,1,0),0)=0,0,1)</f>
        <v>0</v>
      </c>
      <c r="L85">
        <f>IF(_xlfn.IFNA(VLOOKUP($B85,'ŠIFRANT ZA INDUSTRY'!G:G,1,0),0)=0,0,1)</f>
        <v>0</v>
      </c>
      <c r="M85">
        <f>IF(_xlfn.IFNA(VLOOKUP($B85,'ŠIFRANT ZA INDUSTRY'!H:H,1,0),0)=0,0,1)</f>
        <v>0</v>
      </c>
      <c r="N85">
        <f>IF(_xlfn.IFNA(VLOOKUP($B85,'ŠIFRANT ZA INDUSTRY'!I:I,1,0),0)=0,0,1)</f>
        <v>0</v>
      </c>
      <c r="O85">
        <f>IF(_xlfn.IFNA(VLOOKUP($B85,'ŠIFRANT ZA INDUSTRY'!J:J,1,0),0)=0,0,1)</f>
        <v>0</v>
      </c>
      <c r="P85">
        <f>IF(_xlfn.IFNA(VLOOKUP($B85,'ŠIFRANT ZA INDUSTRY'!K:K,1,0),0)=0,0,1)</f>
        <v>0</v>
      </c>
      <c r="Q85">
        <f>IF(_xlfn.IFNA(VLOOKUP($B85,'ŠIFRANT ZA INDUSTRY'!L:L,1,0),0)=0,0,1)</f>
        <v>0</v>
      </c>
      <c r="R85">
        <f>IF(_xlfn.IFNA(VLOOKUP($B85,'ŠIFRANT ZA INDUSTRY'!M:M,1,0),0)=0,0,1)</f>
        <v>0</v>
      </c>
      <c r="S85">
        <f>IF(_xlfn.IFNA(VLOOKUP($B85,'ŠIFRANT ZA INDUSTRY'!N:N,1,0),0)=0,0,1)</f>
        <v>0</v>
      </c>
      <c r="T85" t="b">
        <f t="shared" si="6"/>
        <v>0</v>
      </c>
    </row>
    <row r="86" spans="1:20" x14ac:dyDescent="0.3">
      <c r="A86" t="str">
        <f t="shared" si="5"/>
        <v>11.05</v>
      </c>
      <c r="B86" s="44" t="s">
        <v>553</v>
      </c>
      <c r="C86" s="25"/>
      <c r="D86" s="25" t="s">
        <v>552</v>
      </c>
      <c r="E86">
        <f t="shared" si="7"/>
        <v>1</v>
      </c>
      <c r="F86">
        <f>IF(_xlfn.IFNA(VLOOKUP(B86,'ŠIFRANT ZA INDUSTRY'!A:A,1,0),0)=0,0,1)</f>
        <v>0</v>
      </c>
      <c r="G86">
        <f>IF(_xlfn.IFNA(VLOOKUP($B86,'ŠIFRANT ZA INDUSTRY'!B:B,1,0),0)=0,0,1)</f>
        <v>0</v>
      </c>
      <c r="H86">
        <f>IF(_xlfn.IFNA(VLOOKUP($B86,'ŠIFRANT ZA INDUSTRY'!C:C,1,0),0)=0,0,1)</f>
        <v>0</v>
      </c>
      <c r="I86">
        <f>IF(_xlfn.IFNA(VLOOKUP($B86,'ŠIFRANT ZA INDUSTRY'!D:D,1,0),0)=0,0,1)</f>
        <v>0</v>
      </c>
      <c r="J86">
        <f>IF(_xlfn.IFNA(VLOOKUP($B86,'ŠIFRANT ZA INDUSTRY'!E:E,1,0),0)=0,0,1)</f>
        <v>0</v>
      </c>
      <c r="K86">
        <f>IF(_xlfn.IFNA(VLOOKUP($B86,'ŠIFRANT ZA INDUSTRY'!F:F,1,0),0)=0,0,1)</f>
        <v>0</v>
      </c>
      <c r="L86">
        <f>IF(_xlfn.IFNA(VLOOKUP($B86,'ŠIFRANT ZA INDUSTRY'!G:G,1,0),0)=0,0,1)</f>
        <v>0</v>
      </c>
      <c r="M86">
        <f>IF(_xlfn.IFNA(VLOOKUP($B86,'ŠIFRANT ZA INDUSTRY'!H:H,1,0),0)=0,0,1)</f>
        <v>0</v>
      </c>
      <c r="N86">
        <f>IF(_xlfn.IFNA(VLOOKUP($B86,'ŠIFRANT ZA INDUSTRY'!I:I,1,0),0)=0,0,1)</f>
        <v>0</v>
      </c>
      <c r="O86">
        <f>IF(_xlfn.IFNA(VLOOKUP($B86,'ŠIFRANT ZA INDUSTRY'!J:J,1,0),0)=0,0,1)</f>
        <v>0</v>
      </c>
      <c r="P86">
        <f>IF(_xlfn.IFNA(VLOOKUP($B86,'ŠIFRANT ZA INDUSTRY'!K:K,1,0),0)=0,0,1)</f>
        <v>0</v>
      </c>
      <c r="Q86">
        <f>IF(_xlfn.IFNA(VLOOKUP($B86,'ŠIFRANT ZA INDUSTRY'!L:L,1,0),0)=0,0,1)</f>
        <v>0</v>
      </c>
      <c r="R86">
        <f>IF(_xlfn.IFNA(VLOOKUP($B86,'ŠIFRANT ZA INDUSTRY'!M:M,1,0),0)=0,0,1)</f>
        <v>0</v>
      </c>
      <c r="S86">
        <f>IF(_xlfn.IFNA(VLOOKUP($B86,'ŠIFRANT ZA INDUSTRY'!N:N,1,0),0)=0,0,1)</f>
        <v>0</v>
      </c>
      <c r="T86" t="b">
        <f t="shared" si="6"/>
        <v>0</v>
      </c>
    </row>
    <row r="87" spans="1:20" x14ac:dyDescent="0.3">
      <c r="A87" t="str">
        <f t="shared" si="5"/>
        <v>11.06</v>
      </c>
      <c r="B87" s="44" t="s">
        <v>555</v>
      </c>
      <c r="C87" s="25"/>
      <c r="D87" s="25" t="s">
        <v>554</v>
      </c>
      <c r="E87">
        <f t="shared" si="7"/>
        <v>1</v>
      </c>
      <c r="F87">
        <f>IF(_xlfn.IFNA(VLOOKUP(B87,'ŠIFRANT ZA INDUSTRY'!A:A,1,0),0)=0,0,1)</f>
        <v>0</v>
      </c>
      <c r="G87">
        <f>IF(_xlfn.IFNA(VLOOKUP($B87,'ŠIFRANT ZA INDUSTRY'!B:B,1,0),0)=0,0,1)</f>
        <v>0</v>
      </c>
      <c r="H87">
        <f>IF(_xlfn.IFNA(VLOOKUP($B87,'ŠIFRANT ZA INDUSTRY'!C:C,1,0),0)=0,0,1)</f>
        <v>0</v>
      </c>
      <c r="I87">
        <f>IF(_xlfn.IFNA(VLOOKUP($B87,'ŠIFRANT ZA INDUSTRY'!D:D,1,0),0)=0,0,1)</f>
        <v>0</v>
      </c>
      <c r="J87">
        <f>IF(_xlfn.IFNA(VLOOKUP($B87,'ŠIFRANT ZA INDUSTRY'!E:E,1,0),0)=0,0,1)</f>
        <v>0</v>
      </c>
      <c r="K87">
        <f>IF(_xlfn.IFNA(VLOOKUP($B87,'ŠIFRANT ZA INDUSTRY'!F:F,1,0),0)=0,0,1)</f>
        <v>0</v>
      </c>
      <c r="L87">
        <f>IF(_xlfn.IFNA(VLOOKUP($B87,'ŠIFRANT ZA INDUSTRY'!G:G,1,0),0)=0,0,1)</f>
        <v>0</v>
      </c>
      <c r="M87">
        <f>IF(_xlfn.IFNA(VLOOKUP($B87,'ŠIFRANT ZA INDUSTRY'!H:H,1,0),0)=0,0,1)</f>
        <v>0</v>
      </c>
      <c r="N87">
        <f>IF(_xlfn.IFNA(VLOOKUP($B87,'ŠIFRANT ZA INDUSTRY'!I:I,1,0),0)=0,0,1)</f>
        <v>0</v>
      </c>
      <c r="O87">
        <f>IF(_xlfn.IFNA(VLOOKUP($B87,'ŠIFRANT ZA INDUSTRY'!J:J,1,0),0)=0,0,1)</f>
        <v>0</v>
      </c>
      <c r="P87">
        <f>IF(_xlfn.IFNA(VLOOKUP($B87,'ŠIFRANT ZA INDUSTRY'!K:K,1,0),0)=0,0,1)</f>
        <v>0</v>
      </c>
      <c r="Q87">
        <f>IF(_xlfn.IFNA(VLOOKUP($B87,'ŠIFRANT ZA INDUSTRY'!L:L,1,0),0)=0,0,1)</f>
        <v>0</v>
      </c>
      <c r="R87">
        <f>IF(_xlfn.IFNA(VLOOKUP($B87,'ŠIFRANT ZA INDUSTRY'!M:M,1,0),0)=0,0,1)</f>
        <v>0</v>
      </c>
      <c r="S87">
        <f>IF(_xlfn.IFNA(VLOOKUP($B87,'ŠIFRANT ZA INDUSTRY'!N:N,1,0),0)=0,0,1)</f>
        <v>0</v>
      </c>
      <c r="T87" t="b">
        <f t="shared" si="6"/>
        <v>0</v>
      </c>
    </row>
    <row r="88" spans="1:20" x14ac:dyDescent="0.3">
      <c r="A88" t="str">
        <f t="shared" si="5"/>
        <v>11.07</v>
      </c>
      <c r="B88" s="44" t="s">
        <v>557</v>
      </c>
      <c r="C88" s="25"/>
      <c r="D88" s="25" t="s">
        <v>556</v>
      </c>
      <c r="E88">
        <f t="shared" si="7"/>
        <v>1</v>
      </c>
      <c r="F88">
        <f>IF(_xlfn.IFNA(VLOOKUP(B88,'ŠIFRANT ZA INDUSTRY'!A:A,1,0),0)=0,0,1)</f>
        <v>0</v>
      </c>
      <c r="G88">
        <f>IF(_xlfn.IFNA(VLOOKUP($B88,'ŠIFRANT ZA INDUSTRY'!B:B,1,0),0)=0,0,1)</f>
        <v>0</v>
      </c>
      <c r="H88">
        <f>IF(_xlfn.IFNA(VLOOKUP($B88,'ŠIFRANT ZA INDUSTRY'!C:C,1,0),0)=0,0,1)</f>
        <v>0</v>
      </c>
      <c r="I88">
        <f>IF(_xlfn.IFNA(VLOOKUP($B88,'ŠIFRANT ZA INDUSTRY'!D:D,1,0),0)=0,0,1)</f>
        <v>0</v>
      </c>
      <c r="J88">
        <f>IF(_xlfn.IFNA(VLOOKUP($B88,'ŠIFRANT ZA INDUSTRY'!E:E,1,0),0)=0,0,1)</f>
        <v>0</v>
      </c>
      <c r="K88">
        <f>IF(_xlfn.IFNA(VLOOKUP($B88,'ŠIFRANT ZA INDUSTRY'!F:F,1,0),0)=0,0,1)</f>
        <v>0</v>
      </c>
      <c r="L88">
        <f>IF(_xlfn.IFNA(VLOOKUP($B88,'ŠIFRANT ZA INDUSTRY'!G:G,1,0),0)=0,0,1)</f>
        <v>0</v>
      </c>
      <c r="M88">
        <f>IF(_xlfn.IFNA(VLOOKUP($B88,'ŠIFRANT ZA INDUSTRY'!H:H,1,0),0)=0,0,1)</f>
        <v>0</v>
      </c>
      <c r="N88">
        <f>IF(_xlfn.IFNA(VLOOKUP($B88,'ŠIFRANT ZA INDUSTRY'!I:I,1,0),0)=0,0,1)</f>
        <v>0</v>
      </c>
      <c r="O88">
        <f>IF(_xlfn.IFNA(VLOOKUP($B88,'ŠIFRANT ZA INDUSTRY'!J:J,1,0),0)=0,0,1)</f>
        <v>0</v>
      </c>
      <c r="P88">
        <f>IF(_xlfn.IFNA(VLOOKUP($B88,'ŠIFRANT ZA INDUSTRY'!K:K,1,0),0)=0,0,1)</f>
        <v>0</v>
      </c>
      <c r="Q88">
        <f>IF(_xlfn.IFNA(VLOOKUP($B88,'ŠIFRANT ZA INDUSTRY'!L:L,1,0),0)=0,0,1)</f>
        <v>0</v>
      </c>
      <c r="R88">
        <f>IF(_xlfn.IFNA(VLOOKUP($B88,'ŠIFRANT ZA INDUSTRY'!M:M,1,0),0)=0,0,1)</f>
        <v>0</v>
      </c>
      <c r="S88">
        <f>IF(_xlfn.IFNA(VLOOKUP($B88,'ŠIFRANT ZA INDUSTRY'!N:N,1,0),0)=0,0,1)</f>
        <v>0</v>
      </c>
      <c r="T88" t="b">
        <f t="shared" si="6"/>
        <v>0</v>
      </c>
    </row>
    <row r="89" spans="1:20" x14ac:dyDescent="0.3">
      <c r="A89" t="str">
        <f t="shared" si="5"/>
        <v>12.00</v>
      </c>
      <c r="B89" s="44" t="s">
        <v>559</v>
      </c>
      <c r="C89" s="25"/>
      <c r="D89" s="25" t="s">
        <v>558</v>
      </c>
      <c r="E89">
        <f t="shared" si="7"/>
        <v>1</v>
      </c>
      <c r="F89">
        <f>IF(_xlfn.IFNA(VLOOKUP(B89,'ŠIFRANT ZA INDUSTRY'!A:A,1,0),0)=0,0,1)</f>
        <v>0</v>
      </c>
      <c r="G89">
        <f>IF(_xlfn.IFNA(VLOOKUP($B89,'ŠIFRANT ZA INDUSTRY'!B:B,1,0),0)=0,0,1)</f>
        <v>0</v>
      </c>
      <c r="H89">
        <f>IF(_xlfn.IFNA(VLOOKUP($B89,'ŠIFRANT ZA INDUSTRY'!C:C,1,0),0)=0,0,1)</f>
        <v>0</v>
      </c>
      <c r="I89">
        <f>IF(_xlfn.IFNA(VLOOKUP($B89,'ŠIFRANT ZA INDUSTRY'!D:D,1,0),0)=0,0,1)</f>
        <v>0</v>
      </c>
      <c r="J89">
        <f>IF(_xlfn.IFNA(VLOOKUP($B89,'ŠIFRANT ZA INDUSTRY'!E:E,1,0),0)=0,0,1)</f>
        <v>0</v>
      </c>
      <c r="K89">
        <f>IF(_xlfn.IFNA(VLOOKUP($B89,'ŠIFRANT ZA INDUSTRY'!F:F,1,0),0)=0,0,1)</f>
        <v>0</v>
      </c>
      <c r="L89">
        <f>IF(_xlfn.IFNA(VLOOKUP($B89,'ŠIFRANT ZA INDUSTRY'!G:G,1,0),0)=0,0,1)</f>
        <v>0</v>
      </c>
      <c r="M89">
        <f>IF(_xlfn.IFNA(VLOOKUP($B89,'ŠIFRANT ZA INDUSTRY'!H:H,1,0),0)=0,0,1)</f>
        <v>0</v>
      </c>
      <c r="N89">
        <f>IF(_xlfn.IFNA(VLOOKUP($B89,'ŠIFRANT ZA INDUSTRY'!I:I,1,0),0)=0,0,1)</f>
        <v>0</v>
      </c>
      <c r="O89">
        <f>IF(_xlfn.IFNA(VLOOKUP($B89,'ŠIFRANT ZA INDUSTRY'!J:J,1,0),0)=0,0,1)</f>
        <v>0</v>
      </c>
      <c r="P89">
        <f>IF(_xlfn.IFNA(VLOOKUP($B89,'ŠIFRANT ZA INDUSTRY'!K:K,1,0),0)=0,0,1)</f>
        <v>0</v>
      </c>
      <c r="Q89">
        <f>IF(_xlfn.IFNA(VLOOKUP($B89,'ŠIFRANT ZA INDUSTRY'!L:L,1,0),0)=0,0,1)</f>
        <v>0</v>
      </c>
      <c r="R89">
        <f>IF(_xlfn.IFNA(VLOOKUP($B89,'ŠIFRANT ZA INDUSTRY'!M:M,1,0),0)=0,0,1)</f>
        <v>0</v>
      </c>
      <c r="S89">
        <f>IF(_xlfn.IFNA(VLOOKUP($B89,'ŠIFRANT ZA INDUSTRY'!N:N,1,0),0)=0,0,1)</f>
        <v>0</v>
      </c>
      <c r="T89" t="b">
        <f t="shared" si="6"/>
        <v>0</v>
      </c>
    </row>
    <row r="90" spans="1:20" x14ac:dyDescent="0.3">
      <c r="A90" t="str">
        <f t="shared" si="5"/>
        <v>13.10</v>
      </c>
      <c r="B90" s="44" t="s">
        <v>561</v>
      </c>
      <c r="C90" s="25"/>
      <c r="D90" s="25" t="s">
        <v>560</v>
      </c>
      <c r="E90">
        <f t="shared" si="7"/>
        <v>1</v>
      </c>
      <c r="F90">
        <f>IF(_xlfn.IFNA(VLOOKUP(B90,'ŠIFRANT ZA INDUSTRY'!A:A,1,0),0)=0,0,1)</f>
        <v>0</v>
      </c>
      <c r="G90">
        <f>IF(_xlfn.IFNA(VLOOKUP($B90,'ŠIFRANT ZA INDUSTRY'!B:B,1,0),0)=0,0,1)</f>
        <v>0</v>
      </c>
      <c r="H90">
        <f>IF(_xlfn.IFNA(VLOOKUP($B90,'ŠIFRANT ZA INDUSTRY'!C:C,1,0),0)=0,0,1)</f>
        <v>0</v>
      </c>
      <c r="I90">
        <f>IF(_xlfn.IFNA(VLOOKUP($B90,'ŠIFRANT ZA INDUSTRY'!D:D,1,0),0)=0,0,1)</f>
        <v>0</v>
      </c>
      <c r="J90">
        <f>IF(_xlfn.IFNA(VLOOKUP($B90,'ŠIFRANT ZA INDUSTRY'!E:E,1,0),0)=0,0,1)</f>
        <v>0</v>
      </c>
      <c r="K90">
        <f>IF(_xlfn.IFNA(VLOOKUP($B90,'ŠIFRANT ZA INDUSTRY'!F:F,1,0),0)=0,0,1)</f>
        <v>0</v>
      </c>
      <c r="L90">
        <f>IF(_xlfn.IFNA(VLOOKUP($B90,'ŠIFRANT ZA INDUSTRY'!G:G,1,0),0)=0,0,1)</f>
        <v>0</v>
      </c>
      <c r="M90">
        <f>IF(_xlfn.IFNA(VLOOKUP($B90,'ŠIFRANT ZA INDUSTRY'!H:H,1,0),0)=0,0,1)</f>
        <v>0</v>
      </c>
      <c r="N90">
        <f>IF(_xlfn.IFNA(VLOOKUP($B90,'ŠIFRANT ZA INDUSTRY'!I:I,1,0),0)=0,0,1)</f>
        <v>0</v>
      </c>
      <c r="O90">
        <f>IF(_xlfn.IFNA(VLOOKUP($B90,'ŠIFRANT ZA INDUSTRY'!J:J,1,0),0)=0,0,1)</f>
        <v>0</v>
      </c>
      <c r="P90">
        <f>IF(_xlfn.IFNA(VLOOKUP($B90,'ŠIFRANT ZA INDUSTRY'!K:K,1,0),0)=0,0,1)</f>
        <v>0</v>
      </c>
      <c r="Q90">
        <f>IF(_xlfn.IFNA(VLOOKUP($B90,'ŠIFRANT ZA INDUSTRY'!L:L,1,0),0)=0,0,1)</f>
        <v>0</v>
      </c>
      <c r="R90">
        <f>IF(_xlfn.IFNA(VLOOKUP($B90,'ŠIFRANT ZA INDUSTRY'!M:M,1,0),0)=0,0,1)</f>
        <v>0</v>
      </c>
      <c r="S90">
        <f>IF(_xlfn.IFNA(VLOOKUP($B90,'ŠIFRANT ZA INDUSTRY'!N:N,1,0),0)=0,0,1)</f>
        <v>0</v>
      </c>
      <c r="T90" t="b">
        <f t="shared" si="6"/>
        <v>0</v>
      </c>
    </row>
    <row r="91" spans="1:20" x14ac:dyDescent="0.3">
      <c r="A91" t="str">
        <f t="shared" si="5"/>
        <v>13.20</v>
      </c>
      <c r="B91" s="44" t="s">
        <v>563</v>
      </c>
      <c r="C91" s="25"/>
      <c r="D91" s="25" t="s">
        <v>562</v>
      </c>
      <c r="E91">
        <f t="shared" si="7"/>
        <v>1</v>
      </c>
      <c r="F91">
        <f>IF(_xlfn.IFNA(VLOOKUP(B91,'ŠIFRANT ZA INDUSTRY'!A:A,1,0),0)=0,0,1)</f>
        <v>0</v>
      </c>
      <c r="G91">
        <f>IF(_xlfn.IFNA(VLOOKUP($B91,'ŠIFRANT ZA INDUSTRY'!B:B,1,0),0)=0,0,1)</f>
        <v>0</v>
      </c>
      <c r="H91">
        <f>IF(_xlfn.IFNA(VLOOKUP($B91,'ŠIFRANT ZA INDUSTRY'!C:C,1,0),0)=0,0,1)</f>
        <v>0</v>
      </c>
      <c r="I91">
        <f>IF(_xlfn.IFNA(VLOOKUP($B91,'ŠIFRANT ZA INDUSTRY'!D:D,1,0),0)=0,0,1)</f>
        <v>0</v>
      </c>
      <c r="J91">
        <f>IF(_xlfn.IFNA(VLOOKUP($B91,'ŠIFRANT ZA INDUSTRY'!E:E,1,0),0)=0,0,1)</f>
        <v>0</v>
      </c>
      <c r="K91">
        <f>IF(_xlfn.IFNA(VLOOKUP($B91,'ŠIFRANT ZA INDUSTRY'!F:F,1,0),0)=0,0,1)</f>
        <v>0</v>
      </c>
      <c r="L91">
        <f>IF(_xlfn.IFNA(VLOOKUP($B91,'ŠIFRANT ZA INDUSTRY'!G:G,1,0),0)=0,0,1)</f>
        <v>0</v>
      </c>
      <c r="M91">
        <f>IF(_xlfn.IFNA(VLOOKUP($B91,'ŠIFRANT ZA INDUSTRY'!H:H,1,0),0)=0,0,1)</f>
        <v>0</v>
      </c>
      <c r="N91">
        <f>IF(_xlfn.IFNA(VLOOKUP($B91,'ŠIFRANT ZA INDUSTRY'!I:I,1,0),0)=0,0,1)</f>
        <v>0</v>
      </c>
      <c r="O91">
        <f>IF(_xlfn.IFNA(VLOOKUP($B91,'ŠIFRANT ZA INDUSTRY'!J:J,1,0),0)=0,0,1)</f>
        <v>0</v>
      </c>
      <c r="P91">
        <f>IF(_xlfn.IFNA(VLOOKUP($B91,'ŠIFRANT ZA INDUSTRY'!K:K,1,0),0)=0,0,1)</f>
        <v>0</v>
      </c>
      <c r="Q91">
        <f>IF(_xlfn.IFNA(VLOOKUP($B91,'ŠIFRANT ZA INDUSTRY'!L:L,1,0),0)=0,0,1)</f>
        <v>0</v>
      </c>
      <c r="R91">
        <f>IF(_xlfn.IFNA(VLOOKUP($B91,'ŠIFRANT ZA INDUSTRY'!M:M,1,0),0)=0,0,1)</f>
        <v>0</v>
      </c>
      <c r="S91">
        <f>IF(_xlfn.IFNA(VLOOKUP($B91,'ŠIFRANT ZA INDUSTRY'!N:N,1,0),0)=0,0,1)</f>
        <v>0</v>
      </c>
      <c r="T91" t="b">
        <f t="shared" si="6"/>
        <v>0</v>
      </c>
    </row>
    <row r="92" spans="1:20" x14ac:dyDescent="0.3">
      <c r="A92" t="str">
        <f t="shared" si="5"/>
        <v>13.30</v>
      </c>
      <c r="B92" s="44" t="s">
        <v>565</v>
      </c>
      <c r="C92" s="25"/>
      <c r="D92" s="25" t="s">
        <v>564</v>
      </c>
      <c r="E92">
        <f t="shared" si="7"/>
        <v>1</v>
      </c>
      <c r="F92">
        <f>IF(_xlfn.IFNA(VLOOKUP(B92,'ŠIFRANT ZA INDUSTRY'!A:A,1,0),0)=0,0,1)</f>
        <v>0</v>
      </c>
      <c r="G92">
        <f>IF(_xlfn.IFNA(VLOOKUP($B92,'ŠIFRANT ZA INDUSTRY'!B:B,1,0),0)=0,0,1)</f>
        <v>0</v>
      </c>
      <c r="H92">
        <f>IF(_xlfn.IFNA(VLOOKUP($B92,'ŠIFRANT ZA INDUSTRY'!C:C,1,0),0)=0,0,1)</f>
        <v>0</v>
      </c>
      <c r="I92">
        <f>IF(_xlfn.IFNA(VLOOKUP($B92,'ŠIFRANT ZA INDUSTRY'!D:D,1,0),0)=0,0,1)</f>
        <v>0</v>
      </c>
      <c r="J92">
        <f>IF(_xlfn.IFNA(VLOOKUP($B92,'ŠIFRANT ZA INDUSTRY'!E:E,1,0),0)=0,0,1)</f>
        <v>0</v>
      </c>
      <c r="K92">
        <f>IF(_xlfn.IFNA(VLOOKUP($B92,'ŠIFRANT ZA INDUSTRY'!F:F,1,0),0)=0,0,1)</f>
        <v>0</v>
      </c>
      <c r="L92">
        <f>IF(_xlfn.IFNA(VLOOKUP($B92,'ŠIFRANT ZA INDUSTRY'!G:G,1,0),0)=0,0,1)</f>
        <v>0</v>
      </c>
      <c r="M92">
        <f>IF(_xlfn.IFNA(VLOOKUP($B92,'ŠIFRANT ZA INDUSTRY'!H:H,1,0),0)=0,0,1)</f>
        <v>0</v>
      </c>
      <c r="N92">
        <f>IF(_xlfn.IFNA(VLOOKUP($B92,'ŠIFRANT ZA INDUSTRY'!I:I,1,0),0)=0,0,1)</f>
        <v>0</v>
      </c>
      <c r="O92">
        <f>IF(_xlfn.IFNA(VLOOKUP($B92,'ŠIFRANT ZA INDUSTRY'!J:J,1,0),0)=0,0,1)</f>
        <v>0</v>
      </c>
      <c r="P92">
        <f>IF(_xlfn.IFNA(VLOOKUP($B92,'ŠIFRANT ZA INDUSTRY'!K:K,1,0),0)=0,0,1)</f>
        <v>0</v>
      </c>
      <c r="Q92">
        <f>IF(_xlfn.IFNA(VLOOKUP($B92,'ŠIFRANT ZA INDUSTRY'!L:L,1,0),0)=0,0,1)</f>
        <v>0</v>
      </c>
      <c r="R92">
        <f>IF(_xlfn.IFNA(VLOOKUP($B92,'ŠIFRANT ZA INDUSTRY'!M:M,1,0),0)=0,0,1)</f>
        <v>0</v>
      </c>
      <c r="S92">
        <f>IF(_xlfn.IFNA(VLOOKUP($B92,'ŠIFRANT ZA INDUSTRY'!N:N,1,0),0)=0,0,1)</f>
        <v>0</v>
      </c>
      <c r="T92" t="b">
        <f t="shared" si="6"/>
        <v>0</v>
      </c>
    </row>
    <row r="93" spans="1:20" x14ac:dyDescent="0.3">
      <c r="A93" t="str">
        <f t="shared" si="5"/>
        <v>13.91</v>
      </c>
      <c r="B93" s="44" t="s">
        <v>567</v>
      </c>
      <c r="C93" s="25"/>
      <c r="D93" s="25" t="s">
        <v>566</v>
      </c>
      <c r="E93">
        <f t="shared" si="7"/>
        <v>1</v>
      </c>
      <c r="F93">
        <f>IF(_xlfn.IFNA(VLOOKUP(B93,'ŠIFRANT ZA INDUSTRY'!A:A,1,0),0)=0,0,1)</f>
        <v>0</v>
      </c>
      <c r="G93">
        <f>IF(_xlfn.IFNA(VLOOKUP($B93,'ŠIFRANT ZA INDUSTRY'!B:B,1,0),0)=0,0,1)</f>
        <v>0</v>
      </c>
      <c r="H93">
        <f>IF(_xlfn.IFNA(VLOOKUP($B93,'ŠIFRANT ZA INDUSTRY'!C:C,1,0),0)=0,0,1)</f>
        <v>0</v>
      </c>
      <c r="I93">
        <f>IF(_xlfn.IFNA(VLOOKUP($B93,'ŠIFRANT ZA INDUSTRY'!D:D,1,0),0)=0,0,1)</f>
        <v>0</v>
      </c>
      <c r="J93">
        <f>IF(_xlfn.IFNA(VLOOKUP($B93,'ŠIFRANT ZA INDUSTRY'!E:E,1,0),0)=0,0,1)</f>
        <v>0</v>
      </c>
      <c r="K93">
        <f>IF(_xlfn.IFNA(VLOOKUP($B93,'ŠIFRANT ZA INDUSTRY'!F:F,1,0),0)=0,0,1)</f>
        <v>0</v>
      </c>
      <c r="L93">
        <f>IF(_xlfn.IFNA(VLOOKUP($B93,'ŠIFRANT ZA INDUSTRY'!G:G,1,0),0)=0,0,1)</f>
        <v>0</v>
      </c>
      <c r="M93">
        <f>IF(_xlfn.IFNA(VLOOKUP($B93,'ŠIFRANT ZA INDUSTRY'!H:H,1,0),0)=0,0,1)</f>
        <v>0</v>
      </c>
      <c r="N93">
        <f>IF(_xlfn.IFNA(VLOOKUP($B93,'ŠIFRANT ZA INDUSTRY'!I:I,1,0),0)=0,0,1)</f>
        <v>0</v>
      </c>
      <c r="O93">
        <f>IF(_xlfn.IFNA(VLOOKUP($B93,'ŠIFRANT ZA INDUSTRY'!J:J,1,0),0)=0,0,1)</f>
        <v>0</v>
      </c>
      <c r="P93">
        <f>IF(_xlfn.IFNA(VLOOKUP($B93,'ŠIFRANT ZA INDUSTRY'!K:K,1,0),0)=0,0,1)</f>
        <v>0</v>
      </c>
      <c r="Q93">
        <f>IF(_xlfn.IFNA(VLOOKUP($B93,'ŠIFRANT ZA INDUSTRY'!L:L,1,0),0)=0,0,1)</f>
        <v>0</v>
      </c>
      <c r="R93">
        <f>IF(_xlfn.IFNA(VLOOKUP($B93,'ŠIFRANT ZA INDUSTRY'!M:M,1,0),0)=0,0,1)</f>
        <v>0</v>
      </c>
      <c r="S93">
        <f>IF(_xlfn.IFNA(VLOOKUP($B93,'ŠIFRANT ZA INDUSTRY'!N:N,1,0),0)=0,0,1)</f>
        <v>0</v>
      </c>
      <c r="T93" t="b">
        <f t="shared" si="6"/>
        <v>0</v>
      </c>
    </row>
    <row r="94" spans="1:20" x14ac:dyDescent="0.3">
      <c r="A94" t="str">
        <f t="shared" si="5"/>
        <v>13.92</v>
      </c>
      <c r="B94" s="44" t="s">
        <v>569</v>
      </c>
      <c r="C94" s="25"/>
      <c r="D94" s="25" t="s">
        <v>568</v>
      </c>
      <c r="E94">
        <f t="shared" si="7"/>
        <v>1</v>
      </c>
      <c r="F94">
        <f>IF(_xlfn.IFNA(VLOOKUP(B94,'ŠIFRANT ZA INDUSTRY'!A:A,1,0),0)=0,0,1)</f>
        <v>0</v>
      </c>
      <c r="G94">
        <f>IF(_xlfn.IFNA(VLOOKUP($B94,'ŠIFRANT ZA INDUSTRY'!B:B,1,0),0)=0,0,1)</f>
        <v>0</v>
      </c>
      <c r="H94">
        <f>IF(_xlfn.IFNA(VLOOKUP($B94,'ŠIFRANT ZA INDUSTRY'!C:C,1,0),0)=0,0,1)</f>
        <v>0</v>
      </c>
      <c r="I94">
        <f>IF(_xlfn.IFNA(VLOOKUP($B94,'ŠIFRANT ZA INDUSTRY'!D:D,1,0),0)=0,0,1)</f>
        <v>0</v>
      </c>
      <c r="J94">
        <f>IF(_xlfn.IFNA(VLOOKUP($B94,'ŠIFRANT ZA INDUSTRY'!E:E,1,0),0)=0,0,1)</f>
        <v>0</v>
      </c>
      <c r="K94">
        <f>IF(_xlfn.IFNA(VLOOKUP($B94,'ŠIFRANT ZA INDUSTRY'!F:F,1,0),0)=0,0,1)</f>
        <v>0</v>
      </c>
      <c r="L94">
        <f>IF(_xlfn.IFNA(VLOOKUP($B94,'ŠIFRANT ZA INDUSTRY'!G:G,1,0),0)=0,0,1)</f>
        <v>0</v>
      </c>
      <c r="M94">
        <f>IF(_xlfn.IFNA(VLOOKUP($B94,'ŠIFRANT ZA INDUSTRY'!H:H,1,0),0)=0,0,1)</f>
        <v>0</v>
      </c>
      <c r="N94">
        <f>IF(_xlfn.IFNA(VLOOKUP($B94,'ŠIFRANT ZA INDUSTRY'!I:I,1,0),0)=0,0,1)</f>
        <v>0</v>
      </c>
      <c r="O94">
        <f>IF(_xlfn.IFNA(VLOOKUP($B94,'ŠIFRANT ZA INDUSTRY'!J:J,1,0),0)=0,0,1)</f>
        <v>0</v>
      </c>
      <c r="P94">
        <f>IF(_xlfn.IFNA(VLOOKUP($B94,'ŠIFRANT ZA INDUSTRY'!K:K,1,0),0)=0,0,1)</f>
        <v>0</v>
      </c>
      <c r="Q94">
        <f>IF(_xlfn.IFNA(VLOOKUP($B94,'ŠIFRANT ZA INDUSTRY'!L:L,1,0),0)=0,0,1)</f>
        <v>0</v>
      </c>
      <c r="R94">
        <f>IF(_xlfn.IFNA(VLOOKUP($B94,'ŠIFRANT ZA INDUSTRY'!M:M,1,0),0)=0,0,1)</f>
        <v>0</v>
      </c>
      <c r="S94">
        <f>IF(_xlfn.IFNA(VLOOKUP($B94,'ŠIFRANT ZA INDUSTRY'!N:N,1,0),0)=0,0,1)</f>
        <v>0</v>
      </c>
      <c r="T94" t="b">
        <f t="shared" si="6"/>
        <v>0</v>
      </c>
    </row>
    <row r="95" spans="1:20" x14ac:dyDescent="0.3">
      <c r="A95" t="str">
        <f t="shared" si="5"/>
        <v>13.93</v>
      </c>
      <c r="B95" s="44" t="s">
        <v>571</v>
      </c>
      <c r="C95" s="25"/>
      <c r="D95" s="25" t="s">
        <v>570</v>
      </c>
      <c r="E95">
        <f t="shared" si="7"/>
        <v>1</v>
      </c>
      <c r="F95">
        <f>IF(_xlfn.IFNA(VLOOKUP(B95,'ŠIFRANT ZA INDUSTRY'!A:A,1,0),0)=0,0,1)</f>
        <v>0</v>
      </c>
      <c r="G95">
        <f>IF(_xlfn.IFNA(VLOOKUP($B95,'ŠIFRANT ZA INDUSTRY'!B:B,1,0),0)=0,0,1)</f>
        <v>0</v>
      </c>
      <c r="H95">
        <f>IF(_xlfn.IFNA(VLOOKUP($B95,'ŠIFRANT ZA INDUSTRY'!C:C,1,0),0)=0,0,1)</f>
        <v>0</v>
      </c>
      <c r="I95">
        <f>IF(_xlfn.IFNA(VLOOKUP($B95,'ŠIFRANT ZA INDUSTRY'!D:D,1,0),0)=0,0,1)</f>
        <v>0</v>
      </c>
      <c r="J95">
        <f>IF(_xlfn.IFNA(VLOOKUP($B95,'ŠIFRANT ZA INDUSTRY'!E:E,1,0),0)=0,0,1)</f>
        <v>0</v>
      </c>
      <c r="K95">
        <f>IF(_xlfn.IFNA(VLOOKUP($B95,'ŠIFRANT ZA INDUSTRY'!F:F,1,0),0)=0,0,1)</f>
        <v>0</v>
      </c>
      <c r="L95">
        <f>IF(_xlfn.IFNA(VLOOKUP($B95,'ŠIFRANT ZA INDUSTRY'!G:G,1,0),0)=0,0,1)</f>
        <v>0</v>
      </c>
      <c r="M95">
        <f>IF(_xlfn.IFNA(VLOOKUP($B95,'ŠIFRANT ZA INDUSTRY'!H:H,1,0),0)=0,0,1)</f>
        <v>0</v>
      </c>
      <c r="N95">
        <f>IF(_xlfn.IFNA(VLOOKUP($B95,'ŠIFRANT ZA INDUSTRY'!I:I,1,0),0)=0,0,1)</f>
        <v>0</v>
      </c>
      <c r="O95">
        <f>IF(_xlfn.IFNA(VLOOKUP($B95,'ŠIFRANT ZA INDUSTRY'!J:J,1,0),0)=0,0,1)</f>
        <v>0</v>
      </c>
      <c r="P95">
        <f>IF(_xlfn.IFNA(VLOOKUP($B95,'ŠIFRANT ZA INDUSTRY'!K:K,1,0),0)=0,0,1)</f>
        <v>0</v>
      </c>
      <c r="Q95">
        <f>IF(_xlfn.IFNA(VLOOKUP($B95,'ŠIFRANT ZA INDUSTRY'!L:L,1,0),0)=0,0,1)</f>
        <v>0</v>
      </c>
      <c r="R95">
        <f>IF(_xlfn.IFNA(VLOOKUP($B95,'ŠIFRANT ZA INDUSTRY'!M:M,1,0),0)=0,0,1)</f>
        <v>0</v>
      </c>
      <c r="S95">
        <f>IF(_xlfn.IFNA(VLOOKUP($B95,'ŠIFRANT ZA INDUSTRY'!N:N,1,0),0)=0,0,1)</f>
        <v>0</v>
      </c>
      <c r="T95" t="b">
        <f t="shared" si="6"/>
        <v>0</v>
      </c>
    </row>
    <row r="96" spans="1:20" x14ac:dyDescent="0.3">
      <c r="A96" t="str">
        <f t="shared" si="5"/>
        <v>13.94</v>
      </c>
      <c r="B96" s="44" t="s">
        <v>573</v>
      </c>
      <c r="C96" s="25"/>
      <c r="D96" s="25" t="s">
        <v>572</v>
      </c>
      <c r="E96">
        <f t="shared" si="7"/>
        <v>1</v>
      </c>
      <c r="F96">
        <f>IF(_xlfn.IFNA(VLOOKUP(B96,'ŠIFRANT ZA INDUSTRY'!A:A,1,0),0)=0,0,1)</f>
        <v>0</v>
      </c>
      <c r="G96">
        <f>IF(_xlfn.IFNA(VLOOKUP($B96,'ŠIFRANT ZA INDUSTRY'!B:B,1,0),0)=0,0,1)</f>
        <v>0</v>
      </c>
      <c r="H96">
        <f>IF(_xlfn.IFNA(VLOOKUP($B96,'ŠIFRANT ZA INDUSTRY'!C:C,1,0),0)=0,0,1)</f>
        <v>0</v>
      </c>
      <c r="I96">
        <f>IF(_xlfn.IFNA(VLOOKUP($B96,'ŠIFRANT ZA INDUSTRY'!D:D,1,0),0)=0,0,1)</f>
        <v>0</v>
      </c>
      <c r="J96">
        <f>IF(_xlfn.IFNA(VLOOKUP($B96,'ŠIFRANT ZA INDUSTRY'!E:E,1,0),0)=0,0,1)</f>
        <v>0</v>
      </c>
      <c r="K96">
        <f>IF(_xlfn.IFNA(VLOOKUP($B96,'ŠIFRANT ZA INDUSTRY'!F:F,1,0),0)=0,0,1)</f>
        <v>0</v>
      </c>
      <c r="L96">
        <f>IF(_xlfn.IFNA(VLOOKUP($B96,'ŠIFRANT ZA INDUSTRY'!G:G,1,0),0)=0,0,1)</f>
        <v>0</v>
      </c>
      <c r="M96">
        <f>IF(_xlfn.IFNA(VLOOKUP($B96,'ŠIFRANT ZA INDUSTRY'!H:H,1,0),0)=0,0,1)</f>
        <v>0</v>
      </c>
      <c r="N96">
        <f>IF(_xlfn.IFNA(VLOOKUP($B96,'ŠIFRANT ZA INDUSTRY'!I:I,1,0),0)=0,0,1)</f>
        <v>0</v>
      </c>
      <c r="O96">
        <f>IF(_xlfn.IFNA(VLOOKUP($B96,'ŠIFRANT ZA INDUSTRY'!J:J,1,0),0)=0,0,1)</f>
        <v>0</v>
      </c>
      <c r="P96">
        <f>IF(_xlfn.IFNA(VLOOKUP($B96,'ŠIFRANT ZA INDUSTRY'!K:K,1,0),0)=0,0,1)</f>
        <v>0</v>
      </c>
      <c r="Q96">
        <f>IF(_xlfn.IFNA(VLOOKUP($B96,'ŠIFRANT ZA INDUSTRY'!L:L,1,0),0)=0,0,1)</f>
        <v>0</v>
      </c>
      <c r="R96">
        <f>IF(_xlfn.IFNA(VLOOKUP($B96,'ŠIFRANT ZA INDUSTRY'!M:M,1,0),0)=0,0,1)</f>
        <v>0</v>
      </c>
      <c r="S96">
        <f>IF(_xlfn.IFNA(VLOOKUP($B96,'ŠIFRANT ZA INDUSTRY'!N:N,1,0),0)=0,0,1)</f>
        <v>0</v>
      </c>
      <c r="T96" t="b">
        <f t="shared" si="6"/>
        <v>0</v>
      </c>
    </row>
    <row r="97" spans="1:20" x14ac:dyDescent="0.3">
      <c r="A97" t="str">
        <f t="shared" si="5"/>
        <v>13.95</v>
      </c>
      <c r="B97" s="44" t="s">
        <v>575</v>
      </c>
      <c r="C97" s="25"/>
      <c r="D97" s="25" t="s">
        <v>574</v>
      </c>
      <c r="E97">
        <f t="shared" si="7"/>
        <v>1</v>
      </c>
      <c r="F97">
        <f>IF(_xlfn.IFNA(VLOOKUP(B97,'ŠIFRANT ZA INDUSTRY'!A:A,1,0),0)=0,0,1)</f>
        <v>0</v>
      </c>
      <c r="G97">
        <f>IF(_xlfn.IFNA(VLOOKUP($B97,'ŠIFRANT ZA INDUSTRY'!B:B,1,0),0)=0,0,1)</f>
        <v>0</v>
      </c>
      <c r="H97">
        <f>IF(_xlfn.IFNA(VLOOKUP($B97,'ŠIFRANT ZA INDUSTRY'!C:C,1,0),0)=0,0,1)</f>
        <v>0</v>
      </c>
      <c r="I97">
        <f>IF(_xlfn.IFNA(VLOOKUP($B97,'ŠIFRANT ZA INDUSTRY'!D:D,1,0),0)=0,0,1)</f>
        <v>0</v>
      </c>
      <c r="J97">
        <f>IF(_xlfn.IFNA(VLOOKUP($B97,'ŠIFRANT ZA INDUSTRY'!E:E,1,0),0)=0,0,1)</f>
        <v>0</v>
      </c>
      <c r="K97">
        <f>IF(_xlfn.IFNA(VLOOKUP($B97,'ŠIFRANT ZA INDUSTRY'!F:F,1,0),0)=0,0,1)</f>
        <v>0</v>
      </c>
      <c r="L97">
        <f>IF(_xlfn.IFNA(VLOOKUP($B97,'ŠIFRANT ZA INDUSTRY'!G:G,1,0),0)=0,0,1)</f>
        <v>0</v>
      </c>
      <c r="M97">
        <f>IF(_xlfn.IFNA(VLOOKUP($B97,'ŠIFRANT ZA INDUSTRY'!H:H,1,0),0)=0,0,1)</f>
        <v>0</v>
      </c>
      <c r="N97">
        <f>IF(_xlfn.IFNA(VLOOKUP($B97,'ŠIFRANT ZA INDUSTRY'!I:I,1,0),0)=0,0,1)</f>
        <v>0</v>
      </c>
      <c r="O97">
        <f>IF(_xlfn.IFNA(VLOOKUP($B97,'ŠIFRANT ZA INDUSTRY'!J:J,1,0),0)=0,0,1)</f>
        <v>0</v>
      </c>
      <c r="P97">
        <f>IF(_xlfn.IFNA(VLOOKUP($B97,'ŠIFRANT ZA INDUSTRY'!K:K,1,0),0)=0,0,1)</f>
        <v>0</v>
      </c>
      <c r="Q97">
        <f>IF(_xlfn.IFNA(VLOOKUP($B97,'ŠIFRANT ZA INDUSTRY'!L:L,1,0),0)=0,0,1)</f>
        <v>0</v>
      </c>
      <c r="R97">
        <f>IF(_xlfn.IFNA(VLOOKUP($B97,'ŠIFRANT ZA INDUSTRY'!M:M,1,0),0)=0,0,1)</f>
        <v>0</v>
      </c>
      <c r="S97">
        <f>IF(_xlfn.IFNA(VLOOKUP($B97,'ŠIFRANT ZA INDUSTRY'!N:N,1,0),0)=0,0,1)</f>
        <v>0</v>
      </c>
      <c r="T97" t="b">
        <f t="shared" si="6"/>
        <v>0</v>
      </c>
    </row>
    <row r="98" spans="1:20" x14ac:dyDescent="0.3">
      <c r="A98" t="str">
        <f t="shared" si="5"/>
        <v>13.96</v>
      </c>
      <c r="B98" s="44" t="s">
        <v>577</v>
      </c>
      <c r="C98" s="25"/>
      <c r="D98" s="25" t="s">
        <v>576</v>
      </c>
      <c r="E98">
        <f t="shared" si="7"/>
        <v>1</v>
      </c>
      <c r="F98">
        <f>IF(_xlfn.IFNA(VLOOKUP(B98,'ŠIFRANT ZA INDUSTRY'!A:A,1,0),0)=0,0,1)</f>
        <v>0</v>
      </c>
      <c r="G98">
        <f>IF(_xlfn.IFNA(VLOOKUP($B98,'ŠIFRANT ZA INDUSTRY'!B:B,1,0),0)=0,0,1)</f>
        <v>0</v>
      </c>
      <c r="H98">
        <f>IF(_xlfn.IFNA(VLOOKUP($B98,'ŠIFRANT ZA INDUSTRY'!C:C,1,0),0)=0,0,1)</f>
        <v>0</v>
      </c>
      <c r="I98">
        <f>IF(_xlfn.IFNA(VLOOKUP($B98,'ŠIFRANT ZA INDUSTRY'!D:D,1,0),0)=0,0,1)</f>
        <v>0</v>
      </c>
      <c r="J98">
        <f>IF(_xlfn.IFNA(VLOOKUP($B98,'ŠIFRANT ZA INDUSTRY'!E:E,1,0),0)=0,0,1)</f>
        <v>0</v>
      </c>
      <c r="K98">
        <f>IF(_xlfn.IFNA(VLOOKUP($B98,'ŠIFRANT ZA INDUSTRY'!F:F,1,0),0)=0,0,1)</f>
        <v>0</v>
      </c>
      <c r="L98">
        <f>IF(_xlfn.IFNA(VLOOKUP($B98,'ŠIFRANT ZA INDUSTRY'!G:G,1,0),0)=0,0,1)</f>
        <v>0</v>
      </c>
      <c r="M98">
        <f>IF(_xlfn.IFNA(VLOOKUP($B98,'ŠIFRANT ZA INDUSTRY'!H:H,1,0),0)=0,0,1)</f>
        <v>0</v>
      </c>
      <c r="N98">
        <f>IF(_xlfn.IFNA(VLOOKUP($B98,'ŠIFRANT ZA INDUSTRY'!I:I,1,0),0)=0,0,1)</f>
        <v>0</v>
      </c>
      <c r="O98">
        <f>IF(_xlfn.IFNA(VLOOKUP($B98,'ŠIFRANT ZA INDUSTRY'!J:J,1,0),0)=0,0,1)</f>
        <v>0</v>
      </c>
      <c r="P98">
        <f>IF(_xlfn.IFNA(VLOOKUP($B98,'ŠIFRANT ZA INDUSTRY'!K:K,1,0),0)=0,0,1)</f>
        <v>0</v>
      </c>
      <c r="Q98">
        <f>IF(_xlfn.IFNA(VLOOKUP($B98,'ŠIFRANT ZA INDUSTRY'!L:L,1,0),0)=0,0,1)</f>
        <v>0</v>
      </c>
      <c r="R98">
        <f>IF(_xlfn.IFNA(VLOOKUP($B98,'ŠIFRANT ZA INDUSTRY'!M:M,1,0),0)=0,0,1)</f>
        <v>0</v>
      </c>
      <c r="S98">
        <f>IF(_xlfn.IFNA(VLOOKUP($B98,'ŠIFRANT ZA INDUSTRY'!N:N,1,0),0)=0,0,1)</f>
        <v>0</v>
      </c>
      <c r="T98" t="b">
        <f t="shared" si="6"/>
        <v>0</v>
      </c>
    </row>
    <row r="99" spans="1:20" x14ac:dyDescent="0.3">
      <c r="A99" t="str">
        <f t="shared" si="5"/>
        <v>13.99</v>
      </c>
      <c r="B99" s="44" t="s">
        <v>579</v>
      </c>
      <c r="C99" s="25"/>
      <c r="D99" s="25" t="s">
        <v>578</v>
      </c>
      <c r="E99">
        <f t="shared" si="7"/>
        <v>1</v>
      </c>
      <c r="F99">
        <f>IF(_xlfn.IFNA(VLOOKUP(B99,'ŠIFRANT ZA INDUSTRY'!A:A,1,0),0)=0,0,1)</f>
        <v>0</v>
      </c>
      <c r="G99">
        <f>IF(_xlfn.IFNA(VLOOKUP($B99,'ŠIFRANT ZA INDUSTRY'!B:B,1,0),0)=0,0,1)</f>
        <v>0</v>
      </c>
      <c r="H99">
        <f>IF(_xlfn.IFNA(VLOOKUP($B99,'ŠIFRANT ZA INDUSTRY'!C:C,1,0),0)=0,0,1)</f>
        <v>0</v>
      </c>
      <c r="I99">
        <f>IF(_xlfn.IFNA(VLOOKUP($B99,'ŠIFRANT ZA INDUSTRY'!D:D,1,0),0)=0,0,1)</f>
        <v>0</v>
      </c>
      <c r="J99">
        <f>IF(_xlfn.IFNA(VLOOKUP($B99,'ŠIFRANT ZA INDUSTRY'!E:E,1,0),0)=0,0,1)</f>
        <v>0</v>
      </c>
      <c r="K99">
        <f>IF(_xlfn.IFNA(VLOOKUP($B99,'ŠIFRANT ZA INDUSTRY'!F:F,1,0),0)=0,0,1)</f>
        <v>0</v>
      </c>
      <c r="L99">
        <f>IF(_xlfn.IFNA(VLOOKUP($B99,'ŠIFRANT ZA INDUSTRY'!G:G,1,0),0)=0,0,1)</f>
        <v>0</v>
      </c>
      <c r="M99">
        <f>IF(_xlfn.IFNA(VLOOKUP($B99,'ŠIFRANT ZA INDUSTRY'!H:H,1,0),0)=0,0,1)</f>
        <v>0</v>
      </c>
      <c r="N99">
        <f>IF(_xlfn.IFNA(VLOOKUP($B99,'ŠIFRANT ZA INDUSTRY'!I:I,1,0),0)=0,0,1)</f>
        <v>0</v>
      </c>
      <c r="O99">
        <f>IF(_xlfn.IFNA(VLOOKUP($B99,'ŠIFRANT ZA INDUSTRY'!J:J,1,0),0)=0,0,1)</f>
        <v>0</v>
      </c>
      <c r="P99">
        <f>IF(_xlfn.IFNA(VLOOKUP($B99,'ŠIFRANT ZA INDUSTRY'!K:K,1,0),0)=0,0,1)</f>
        <v>0</v>
      </c>
      <c r="Q99">
        <f>IF(_xlfn.IFNA(VLOOKUP($B99,'ŠIFRANT ZA INDUSTRY'!L:L,1,0),0)=0,0,1)</f>
        <v>0</v>
      </c>
      <c r="R99">
        <f>IF(_xlfn.IFNA(VLOOKUP($B99,'ŠIFRANT ZA INDUSTRY'!M:M,1,0),0)=0,0,1)</f>
        <v>0</v>
      </c>
      <c r="S99">
        <f>IF(_xlfn.IFNA(VLOOKUP($B99,'ŠIFRANT ZA INDUSTRY'!N:N,1,0),0)=0,0,1)</f>
        <v>0</v>
      </c>
      <c r="T99" t="b">
        <f t="shared" si="6"/>
        <v>0</v>
      </c>
    </row>
    <row r="100" spans="1:20" x14ac:dyDescent="0.3">
      <c r="A100" t="str">
        <f t="shared" si="5"/>
        <v>14.11</v>
      </c>
      <c r="B100" s="44" t="s">
        <v>581</v>
      </c>
      <c r="C100" s="25"/>
      <c r="D100" s="25" t="s">
        <v>580</v>
      </c>
      <c r="E100">
        <f t="shared" si="7"/>
        <v>1</v>
      </c>
      <c r="F100">
        <f>IF(_xlfn.IFNA(VLOOKUP(B100,'ŠIFRANT ZA INDUSTRY'!A:A,1,0),0)=0,0,1)</f>
        <v>0</v>
      </c>
      <c r="G100">
        <f>IF(_xlfn.IFNA(VLOOKUP($B100,'ŠIFRANT ZA INDUSTRY'!B:B,1,0),0)=0,0,1)</f>
        <v>0</v>
      </c>
      <c r="H100">
        <f>IF(_xlfn.IFNA(VLOOKUP($B100,'ŠIFRANT ZA INDUSTRY'!C:C,1,0),0)=0,0,1)</f>
        <v>0</v>
      </c>
      <c r="I100">
        <f>IF(_xlfn.IFNA(VLOOKUP($B100,'ŠIFRANT ZA INDUSTRY'!D:D,1,0),0)=0,0,1)</f>
        <v>0</v>
      </c>
      <c r="J100">
        <f>IF(_xlfn.IFNA(VLOOKUP($B100,'ŠIFRANT ZA INDUSTRY'!E:E,1,0),0)=0,0,1)</f>
        <v>0</v>
      </c>
      <c r="K100">
        <f>IF(_xlfn.IFNA(VLOOKUP($B100,'ŠIFRANT ZA INDUSTRY'!F:F,1,0),0)=0,0,1)</f>
        <v>0</v>
      </c>
      <c r="L100">
        <f>IF(_xlfn.IFNA(VLOOKUP($B100,'ŠIFRANT ZA INDUSTRY'!G:G,1,0),0)=0,0,1)</f>
        <v>0</v>
      </c>
      <c r="M100">
        <f>IF(_xlfn.IFNA(VLOOKUP($B100,'ŠIFRANT ZA INDUSTRY'!H:H,1,0),0)=0,0,1)</f>
        <v>0</v>
      </c>
      <c r="N100">
        <f>IF(_xlfn.IFNA(VLOOKUP($B100,'ŠIFRANT ZA INDUSTRY'!I:I,1,0),0)=0,0,1)</f>
        <v>0</v>
      </c>
      <c r="O100">
        <f>IF(_xlfn.IFNA(VLOOKUP($B100,'ŠIFRANT ZA INDUSTRY'!J:J,1,0),0)=0,0,1)</f>
        <v>0</v>
      </c>
      <c r="P100">
        <f>IF(_xlfn.IFNA(VLOOKUP($B100,'ŠIFRANT ZA INDUSTRY'!K:K,1,0),0)=0,0,1)</f>
        <v>0</v>
      </c>
      <c r="Q100">
        <f>IF(_xlfn.IFNA(VLOOKUP($B100,'ŠIFRANT ZA INDUSTRY'!L:L,1,0),0)=0,0,1)</f>
        <v>0</v>
      </c>
      <c r="R100">
        <f>IF(_xlfn.IFNA(VLOOKUP($B100,'ŠIFRANT ZA INDUSTRY'!M:M,1,0),0)=0,0,1)</f>
        <v>0</v>
      </c>
      <c r="S100">
        <f>IF(_xlfn.IFNA(VLOOKUP($B100,'ŠIFRANT ZA INDUSTRY'!N:N,1,0),0)=0,0,1)</f>
        <v>0</v>
      </c>
      <c r="T100" t="b">
        <f t="shared" si="6"/>
        <v>0</v>
      </c>
    </row>
    <row r="101" spans="1:20" x14ac:dyDescent="0.3">
      <c r="A101" t="str">
        <f t="shared" si="5"/>
        <v>14.12</v>
      </c>
      <c r="B101" s="44" t="s">
        <v>583</v>
      </c>
      <c r="C101" s="25"/>
      <c r="D101" s="25" t="s">
        <v>582</v>
      </c>
      <c r="E101">
        <f t="shared" si="7"/>
        <v>1</v>
      </c>
      <c r="F101">
        <f>IF(_xlfn.IFNA(VLOOKUP(B101,'ŠIFRANT ZA INDUSTRY'!A:A,1,0),0)=0,0,1)</f>
        <v>0</v>
      </c>
      <c r="G101">
        <f>IF(_xlfn.IFNA(VLOOKUP($B101,'ŠIFRANT ZA INDUSTRY'!B:B,1,0),0)=0,0,1)</f>
        <v>0</v>
      </c>
      <c r="H101">
        <f>IF(_xlfn.IFNA(VLOOKUP($B101,'ŠIFRANT ZA INDUSTRY'!C:C,1,0),0)=0,0,1)</f>
        <v>0</v>
      </c>
      <c r="I101">
        <f>IF(_xlfn.IFNA(VLOOKUP($B101,'ŠIFRANT ZA INDUSTRY'!D:D,1,0),0)=0,0,1)</f>
        <v>0</v>
      </c>
      <c r="J101">
        <f>IF(_xlfn.IFNA(VLOOKUP($B101,'ŠIFRANT ZA INDUSTRY'!E:E,1,0),0)=0,0,1)</f>
        <v>0</v>
      </c>
      <c r="K101">
        <f>IF(_xlfn.IFNA(VLOOKUP($B101,'ŠIFRANT ZA INDUSTRY'!F:F,1,0),0)=0,0,1)</f>
        <v>0</v>
      </c>
      <c r="L101">
        <f>IF(_xlfn.IFNA(VLOOKUP($B101,'ŠIFRANT ZA INDUSTRY'!G:G,1,0),0)=0,0,1)</f>
        <v>0</v>
      </c>
      <c r="M101">
        <f>IF(_xlfn.IFNA(VLOOKUP($B101,'ŠIFRANT ZA INDUSTRY'!H:H,1,0),0)=0,0,1)</f>
        <v>0</v>
      </c>
      <c r="N101">
        <f>IF(_xlfn.IFNA(VLOOKUP($B101,'ŠIFRANT ZA INDUSTRY'!I:I,1,0),0)=0,0,1)</f>
        <v>0</v>
      </c>
      <c r="O101">
        <f>IF(_xlfn.IFNA(VLOOKUP($B101,'ŠIFRANT ZA INDUSTRY'!J:J,1,0),0)=0,0,1)</f>
        <v>0</v>
      </c>
      <c r="P101">
        <f>IF(_xlfn.IFNA(VLOOKUP($B101,'ŠIFRANT ZA INDUSTRY'!K:K,1,0),0)=0,0,1)</f>
        <v>0</v>
      </c>
      <c r="Q101">
        <f>IF(_xlfn.IFNA(VLOOKUP($B101,'ŠIFRANT ZA INDUSTRY'!L:L,1,0),0)=0,0,1)</f>
        <v>0</v>
      </c>
      <c r="R101">
        <f>IF(_xlfn.IFNA(VLOOKUP($B101,'ŠIFRANT ZA INDUSTRY'!M:M,1,0),0)=0,0,1)</f>
        <v>0</v>
      </c>
      <c r="S101">
        <f>IF(_xlfn.IFNA(VLOOKUP($B101,'ŠIFRANT ZA INDUSTRY'!N:N,1,0),0)=0,0,1)</f>
        <v>0</v>
      </c>
      <c r="T101" t="b">
        <f t="shared" si="6"/>
        <v>0</v>
      </c>
    </row>
    <row r="102" spans="1:20" x14ac:dyDescent="0.3">
      <c r="A102" t="str">
        <f t="shared" si="5"/>
        <v>14.13</v>
      </c>
      <c r="B102" s="44" t="s">
        <v>585</v>
      </c>
      <c r="C102" s="25"/>
      <c r="D102" s="25" t="s">
        <v>584</v>
      </c>
      <c r="E102">
        <f t="shared" si="7"/>
        <v>1</v>
      </c>
      <c r="F102">
        <f>IF(_xlfn.IFNA(VLOOKUP(B102,'ŠIFRANT ZA INDUSTRY'!A:A,1,0),0)=0,0,1)</f>
        <v>0</v>
      </c>
      <c r="G102">
        <f>IF(_xlfn.IFNA(VLOOKUP($B102,'ŠIFRANT ZA INDUSTRY'!B:B,1,0),0)=0,0,1)</f>
        <v>0</v>
      </c>
      <c r="H102">
        <f>IF(_xlfn.IFNA(VLOOKUP($B102,'ŠIFRANT ZA INDUSTRY'!C:C,1,0),0)=0,0,1)</f>
        <v>0</v>
      </c>
      <c r="I102">
        <f>IF(_xlfn.IFNA(VLOOKUP($B102,'ŠIFRANT ZA INDUSTRY'!D:D,1,0),0)=0,0,1)</f>
        <v>0</v>
      </c>
      <c r="J102">
        <f>IF(_xlfn.IFNA(VLOOKUP($B102,'ŠIFRANT ZA INDUSTRY'!E:E,1,0),0)=0,0,1)</f>
        <v>0</v>
      </c>
      <c r="K102">
        <f>IF(_xlfn.IFNA(VLOOKUP($B102,'ŠIFRANT ZA INDUSTRY'!F:F,1,0),0)=0,0,1)</f>
        <v>0</v>
      </c>
      <c r="L102">
        <f>IF(_xlfn.IFNA(VLOOKUP($B102,'ŠIFRANT ZA INDUSTRY'!G:G,1,0),0)=0,0,1)</f>
        <v>0</v>
      </c>
      <c r="M102">
        <f>IF(_xlfn.IFNA(VLOOKUP($B102,'ŠIFRANT ZA INDUSTRY'!H:H,1,0),0)=0,0,1)</f>
        <v>0</v>
      </c>
      <c r="N102">
        <f>IF(_xlfn.IFNA(VLOOKUP($B102,'ŠIFRANT ZA INDUSTRY'!I:I,1,0),0)=0,0,1)</f>
        <v>0</v>
      </c>
      <c r="O102">
        <f>IF(_xlfn.IFNA(VLOOKUP($B102,'ŠIFRANT ZA INDUSTRY'!J:J,1,0),0)=0,0,1)</f>
        <v>0</v>
      </c>
      <c r="P102">
        <f>IF(_xlfn.IFNA(VLOOKUP($B102,'ŠIFRANT ZA INDUSTRY'!K:K,1,0),0)=0,0,1)</f>
        <v>0</v>
      </c>
      <c r="Q102">
        <f>IF(_xlfn.IFNA(VLOOKUP($B102,'ŠIFRANT ZA INDUSTRY'!L:L,1,0),0)=0,0,1)</f>
        <v>0</v>
      </c>
      <c r="R102">
        <f>IF(_xlfn.IFNA(VLOOKUP($B102,'ŠIFRANT ZA INDUSTRY'!M:M,1,0),0)=0,0,1)</f>
        <v>0</v>
      </c>
      <c r="S102">
        <f>IF(_xlfn.IFNA(VLOOKUP($B102,'ŠIFRANT ZA INDUSTRY'!N:N,1,0),0)=0,0,1)</f>
        <v>0</v>
      </c>
      <c r="T102" t="b">
        <f t="shared" si="6"/>
        <v>0</v>
      </c>
    </row>
    <row r="103" spans="1:20" x14ac:dyDescent="0.3">
      <c r="A103" t="str">
        <f t="shared" si="5"/>
        <v>14.14</v>
      </c>
      <c r="B103" s="44" t="s">
        <v>587</v>
      </c>
      <c r="C103" s="25"/>
      <c r="D103" s="25" t="s">
        <v>586</v>
      </c>
      <c r="E103">
        <f t="shared" ref="E103:E128" si="8">IF(LEN(B103)=6,1,0)</f>
        <v>1</v>
      </c>
      <c r="F103">
        <f>IF(_xlfn.IFNA(VLOOKUP(B103,'ŠIFRANT ZA INDUSTRY'!A:A,1,0),0)=0,0,1)</f>
        <v>0</v>
      </c>
      <c r="G103">
        <f>IF(_xlfn.IFNA(VLOOKUP($B103,'ŠIFRANT ZA INDUSTRY'!B:B,1,0),0)=0,0,1)</f>
        <v>0</v>
      </c>
      <c r="H103">
        <f>IF(_xlfn.IFNA(VLOOKUP($B103,'ŠIFRANT ZA INDUSTRY'!C:C,1,0),0)=0,0,1)</f>
        <v>0</v>
      </c>
      <c r="I103">
        <f>IF(_xlfn.IFNA(VLOOKUP($B103,'ŠIFRANT ZA INDUSTRY'!D:D,1,0),0)=0,0,1)</f>
        <v>0</v>
      </c>
      <c r="J103">
        <f>IF(_xlfn.IFNA(VLOOKUP($B103,'ŠIFRANT ZA INDUSTRY'!E:E,1,0),0)=0,0,1)</f>
        <v>0</v>
      </c>
      <c r="K103">
        <f>IF(_xlfn.IFNA(VLOOKUP($B103,'ŠIFRANT ZA INDUSTRY'!F:F,1,0),0)=0,0,1)</f>
        <v>0</v>
      </c>
      <c r="L103">
        <f>IF(_xlfn.IFNA(VLOOKUP($B103,'ŠIFRANT ZA INDUSTRY'!G:G,1,0),0)=0,0,1)</f>
        <v>0</v>
      </c>
      <c r="M103">
        <f>IF(_xlfn.IFNA(VLOOKUP($B103,'ŠIFRANT ZA INDUSTRY'!H:H,1,0),0)=0,0,1)</f>
        <v>0</v>
      </c>
      <c r="N103">
        <f>IF(_xlfn.IFNA(VLOOKUP($B103,'ŠIFRANT ZA INDUSTRY'!I:I,1,0),0)=0,0,1)</f>
        <v>0</v>
      </c>
      <c r="O103">
        <f>IF(_xlfn.IFNA(VLOOKUP($B103,'ŠIFRANT ZA INDUSTRY'!J:J,1,0),0)=0,0,1)</f>
        <v>0</v>
      </c>
      <c r="P103">
        <f>IF(_xlfn.IFNA(VLOOKUP($B103,'ŠIFRANT ZA INDUSTRY'!K:K,1,0),0)=0,0,1)</f>
        <v>0</v>
      </c>
      <c r="Q103">
        <f>IF(_xlfn.IFNA(VLOOKUP($B103,'ŠIFRANT ZA INDUSTRY'!L:L,1,0),0)=0,0,1)</f>
        <v>0</v>
      </c>
      <c r="R103">
        <f>IF(_xlfn.IFNA(VLOOKUP($B103,'ŠIFRANT ZA INDUSTRY'!M:M,1,0),0)=0,0,1)</f>
        <v>0</v>
      </c>
      <c r="S103">
        <f>IF(_xlfn.IFNA(VLOOKUP($B103,'ŠIFRANT ZA INDUSTRY'!N:N,1,0),0)=0,0,1)</f>
        <v>0</v>
      </c>
      <c r="T103" t="b">
        <f t="shared" si="6"/>
        <v>0</v>
      </c>
    </row>
    <row r="104" spans="1:20" x14ac:dyDescent="0.3">
      <c r="A104" t="str">
        <f t="shared" si="5"/>
        <v>14.19</v>
      </c>
      <c r="B104" s="44" t="s">
        <v>589</v>
      </c>
      <c r="C104" s="25"/>
      <c r="D104" s="25" t="s">
        <v>588</v>
      </c>
      <c r="E104">
        <f t="shared" si="8"/>
        <v>1</v>
      </c>
      <c r="F104">
        <f>IF(_xlfn.IFNA(VLOOKUP(B104,'ŠIFRANT ZA INDUSTRY'!A:A,1,0),0)=0,0,1)</f>
        <v>0</v>
      </c>
      <c r="G104">
        <f>IF(_xlfn.IFNA(VLOOKUP($B104,'ŠIFRANT ZA INDUSTRY'!B:B,1,0),0)=0,0,1)</f>
        <v>0</v>
      </c>
      <c r="H104">
        <f>IF(_xlfn.IFNA(VLOOKUP($B104,'ŠIFRANT ZA INDUSTRY'!C:C,1,0),0)=0,0,1)</f>
        <v>0</v>
      </c>
      <c r="I104">
        <f>IF(_xlfn.IFNA(VLOOKUP($B104,'ŠIFRANT ZA INDUSTRY'!D:D,1,0),0)=0,0,1)</f>
        <v>0</v>
      </c>
      <c r="J104">
        <f>IF(_xlfn.IFNA(VLOOKUP($B104,'ŠIFRANT ZA INDUSTRY'!E:E,1,0),0)=0,0,1)</f>
        <v>0</v>
      </c>
      <c r="K104">
        <f>IF(_xlfn.IFNA(VLOOKUP($B104,'ŠIFRANT ZA INDUSTRY'!F:F,1,0),0)=0,0,1)</f>
        <v>0</v>
      </c>
      <c r="L104">
        <f>IF(_xlfn.IFNA(VLOOKUP($B104,'ŠIFRANT ZA INDUSTRY'!G:G,1,0),0)=0,0,1)</f>
        <v>0</v>
      </c>
      <c r="M104">
        <f>IF(_xlfn.IFNA(VLOOKUP($B104,'ŠIFRANT ZA INDUSTRY'!H:H,1,0),0)=0,0,1)</f>
        <v>0</v>
      </c>
      <c r="N104">
        <f>IF(_xlfn.IFNA(VLOOKUP($B104,'ŠIFRANT ZA INDUSTRY'!I:I,1,0),0)=0,0,1)</f>
        <v>0</v>
      </c>
      <c r="O104">
        <f>IF(_xlfn.IFNA(VLOOKUP($B104,'ŠIFRANT ZA INDUSTRY'!J:J,1,0),0)=0,0,1)</f>
        <v>0</v>
      </c>
      <c r="P104">
        <f>IF(_xlfn.IFNA(VLOOKUP($B104,'ŠIFRANT ZA INDUSTRY'!K:K,1,0),0)=0,0,1)</f>
        <v>0</v>
      </c>
      <c r="Q104">
        <f>IF(_xlfn.IFNA(VLOOKUP($B104,'ŠIFRANT ZA INDUSTRY'!L:L,1,0),0)=0,0,1)</f>
        <v>0</v>
      </c>
      <c r="R104">
        <f>IF(_xlfn.IFNA(VLOOKUP($B104,'ŠIFRANT ZA INDUSTRY'!M:M,1,0),0)=0,0,1)</f>
        <v>0</v>
      </c>
      <c r="S104">
        <f>IF(_xlfn.IFNA(VLOOKUP($B104,'ŠIFRANT ZA INDUSTRY'!N:N,1,0),0)=0,0,1)</f>
        <v>0</v>
      </c>
      <c r="T104" t="b">
        <f t="shared" si="6"/>
        <v>0</v>
      </c>
    </row>
    <row r="105" spans="1:20" x14ac:dyDescent="0.3">
      <c r="A105" t="str">
        <f t="shared" si="5"/>
        <v>14.20</v>
      </c>
      <c r="B105" s="44" t="s">
        <v>591</v>
      </c>
      <c r="C105" s="25"/>
      <c r="D105" s="25" t="s">
        <v>590</v>
      </c>
      <c r="E105">
        <f t="shared" si="8"/>
        <v>1</v>
      </c>
      <c r="F105">
        <f>IF(_xlfn.IFNA(VLOOKUP(B105,'ŠIFRANT ZA INDUSTRY'!A:A,1,0),0)=0,0,1)</f>
        <v>0</v>
      </c>
      <c r="G105">
        <f>IF(_xlfn.IFNA(VLOOKUP($B105,'ŠIFRANT ZA INDUSTRY'!B:B,1,0),0)=0,0,1)</f>
        <v>0</v>
      </c>
      <c r="H105">
        <f>IF(_xlfn.IFNA(VLOOKUP($B105,'ŠIFRANT ZA INDUSTRY'!C:C,1,0),0)=0,0,1)</f>
        <v>0</v>
      </c>
      <c r="I105">
        <f>IF(_xlfn.IFNA(VLOOKUP($B105,'ŠIFRANT ZA INDUSTRY'!D:D,1,0),0)=0,0,1)</f>
        <v>0</v>
      </c>
      <c r="J105">
        <f>IF(_xlfn.IFNA(VLOOKUP($B105,'ŠIFRANT ZA INDUSTRY'!E:E,1,0),0)=0,0,1)</f>
        <v>0</v>
      </c>
      <c r="K105">
        <f>IF(_xlfn.IFNA(VLOOKUP($B105,'ŠIFRANT ZA INDUSTRY'!F:F,1,0),0)=0,0,1)</f>
        <v>0</v>
      </c>
      <c r="L105">
        <f>IF(_xlfn.IFNA(VLOOKUP($B105,'ŠIFRANT ZA INDUSTRY'!G:G,1,0),0)=0,0,1)</f>
        <v>0</v>
      </c>
      <c r="M105">
        <f>IF(_xlfn.IFNA(VLOOKUP($B105,'ŠIFRANT ZA INDUSTRY'!H:H,1,0),0)=0,0,1)</f>
        <v>0</v>
      </c>
      <c r="N105">
        <f>IF(_xlfn.IFNA(VLOOKUP($B105,'ŠIFRANT ZA INDUSTRY'!I:I,1,0),0)=0,0,1)</f>
        <v>0</v>
      </c>
      <c r="O105">
        <f>IF(_xlfn.IFNA(VLOOKUP($B105,'ŠIFRANT ZA INDUSTRY'!J:J,1,0),0)=0,0,1)</f>
        <v>0</v>
      </c>
      <c r="P105">
        <f>IF(_xlfn.IFNA(VLOOKUP($B105,'ŠIFRANT ZA INDUSTRY'!K:K,1,0),0)=0,0,1)</f>
        <v>0</v>
      </c>
      <c r="Q105">
        <f>IF(_xlfn.IFNA(VLOOKUP($B105,'ŠIFRANT ZA INDUSTRY'!L:L,1,0),0)=0,0,1)</f>
        <v>0</v>
      </c>
      <c r="R105">
        <f>IF(_xlfn.IFNA(VLOOKUP($B105,'ŠIFRANT ZA INDUSTRY'!M:M,1,0),0)=0,0,1)</f>
        <v>0</v>
      </c>
      <c r="S105">
        <f>IF(_xlfn.IFNA(VLOOKUP($B105,'ŠIFRANT ZA INDUSTRY'!N:N,1,0),0)=0,0,1)</f>
        <v>0</v>
      </c>
      <c r="T105" t="b">
        <f t="shared" si="6"/>
        <v>0</v>
      </c>
    </row>
    <row r="106" spans="1:20" x14ac:dyDescent="0.3">
      <c r="A106" t="str">
        <f t="shared" si="5"/>
        <v>14.31</v>
      </c>
      <c r="B106" s="44" t="s">
        <v>593</v>
      </c>
      <c r="C106" s="25"/>
      <c r="D106" s="25" t="s">
        <v>592</v>
      </c>
      <c r="E106">
        <f t="shared" si="8"/>
        <v>1</v>
      </c>
      <c r="F106">
        <f>IF(_xlfn.IFNA(VLOOKUP(B106,'ŠIFRANT ZA INDUSTRY'!A:A,1,0),0)=0,0,1)</f>
        <v>0</v>
      </c>
      <c r="G106">
        <f>IF(_xlfn.IFNA(VLOOKUP($B106,'ŠIFRANT ZA INDUSTRY'!B:B,1,0),0)=0,0,1)</f>
        <v>0</v>
      </c>
      <c r="H106">
        <f>IF(_xlfn.IFNA(VLOOKUP($B106,'ŠIFRANT ZA INDUSTRY'!C:C,1,0),0)=0,0,1)</f>
        <v>0</v>
      </c>
      <c r="I106">
        <f>IF(_xlfn.IFNA(VLOOKUP($B106,'ŠIFRANT ZA INDUSTRY'!D:D,1,0),0)=0,0,1)</f>
        <v>0</v>
      </c>
      <c r="J106">
        <f>IF(_xlfn.IFNA(VLOOKUP($B106,'ŠIFRANT ZA INDUSTRY'!E:E,1,0),0)=0,0,1)</f>
        <v>0</v>
      </c>
      <c r="K106">
        <f>IF(_xlfn.IFNA(VLOOKUP($B106,'ŠIFRANT ZA INDUSTRY'!F:F,1,0),0)=0,0,1)</f>
        <v>0</v>
      </c>
      <c r="L106">
        <f>IF(_xlfn.IFNA(VLOOKUP($B106,'ŠIFRANT ZA INDUSTRY'!G:G,1,0),0)=0,0,1)</f>
        <v>0</v>
      </c>
      <c r="M106">
        <f>IF(_xlfn.IFNA(VLOOKUP($B106,'ŠIFRANT ZA INDUSTRY'!H:H,1,0),0)=0,0,1)</f>
        <v>0</v>
      </c>
      <c r="N106">
        <f>IF(_xlfn.IFNA(VLOOKUP($B106,'ŠIFRANT ZA INDUSTRY'!I:I,1,0),0)=0,0,1)</f>
        <v>0</v>
      </c>
      <c r="O106">
        <f>IF(_xlfn.IFNA(VLOOKUP($B106,'ŠIFRANT ZA INDUSTRY'!J:J,1,0),0)=0,0,1)</f>
        <v>0</v>
      </c>
      <c r="P106">
        <f>IF(_xlfn.IFNA(VLOOKUP($B106,'ŠIFRANT ZA INDUSTRY'!K:K,1,0),0)=0,0,1)</f>
        <v>0</v>
      </c>
      <c r="Q106">
        <f>IF(_xlfn.IFNA(VLOOKUP($B106,'ŠIFRANT ZA INDUSTRY'!L:L,1,0),0)=0,0,1)</f>
        <v>0</v>
      </c>
      <c r="R106">
        <f>IF(_xlfn.IFNA(VLOOKUP($B106,'ŠIFRANT ZA INDUSTRY'!M:M,1,0),0)=0,0,1)</f>
        <v>0</v>
      </c>
      <c r="S106">
        <f>IF(_xlfn.IFNA(VLOOKUP($B106,'ŠIFRANT ZA INDUSTRY'!N:N,1,0),0)=0,0,1)</f>
        <v>0</v>
      </c>
      <c r="T106" t="b">
        <f t="shared" si="6"/>
        <v>0</v>
      </c>
    </row>
    <row r="107" spans="1:20" x14ac:dyDescent="0.3">
      <c r="A107" t="str">
        <f t="shared" si="5"/>
        <v>14.39</v>
      </c>
      <c r="B107" s="44" t="s">
        <v>595</v>
      </c>
      <c r="C107" s="25"/>
      <c r="D107" s="25" t="s">
        <v>594</v>
      </c>
      <c r="E107">
        <f t="shared" si="8"/>
        <v>1</v>
      </c>
      <c r="F107">
        <f>IF(_xlfn.IFNA(VLOOKUP(B107,'ŠIFRANT ZA INDUSTRY'!A:A,1,0),0)=0,0,1)</f>
        <v>0</v>
      </c>
      <c r="G107">
        <f>IF(_xlfn.IFNA(VLOOKUP($B107,'ŠIFRANT ZA INDUSTRY'!B:B,1,0),0)=0,0,1)</f>
        <v>0</v>
      </c>
      <c r="H107">
        <f>IF(_xlfn.IFNA(VLOOKUP($B107,'ŠIFRANT ZA INDUSTRY'!C:C,1,0),0)=0,0,1)</f>
        <v>0</v>
      </c>
      <c r="I107">
        <f>IF(_xlfn.IFNA(VLOOKUP($B107,'ŠIFRANT ZA INDUSTRY'!D:D,1,0),0)=0,0,1)</f>
        <v>0</v>
      </c>
      <c r="J107">
        <f>IF(_xlfn.IFNA(VLOOKUP($B107,'ŠIFRANT ZA INDUSTRY'!E:E,1,0),0)=0,0,1)</f>
        <v>0</v>
      </c>
      <c r="K107">
        <f>IF(_xlfn.IFNA(VLOOKUP($B107,'ŠIFRANT ZA INDUSTRY'!F:F,1,0),0)=0,0,1)</f>
        <v>0</v>
      </c>
      <c r="L107">
        <f>IF(_xlfn.IFNA(VLOOKUP($B107,'ŠIFRANT ZA INDUSTRY'!G:G,1,0),0)=0,0,1)</f>
        <v>0</v>
      </c>
      <c r="M107">
        <f>IF(_xlfn.IFNA(VLOOKUP($B107,'ŠIFRANT ZA INDUSTRY'!H:H,1,0),0)=0,0,1)</f>
        <v>0</v>
      </c>
      <c r="N107">
        <f>IF(_xlfn.IFNA(VLOOKUP($B107,'ŠIFRANT ZA INDUSTRY'!I:I,1,0),0)=0,0,1)</f>
        <v>0</v>
      </c>
      <c r="O107">
        <f>IF(_xlfn.IFNA(VLOOKUP($B107,'ŠIFRANT ZA INDUSTRY'!J:J,1,0),0)=0,0,1)</f>
        <v>0</v>
      </c>
      <c r="P107">
        <f>IF(_xlfn.IFNA(VLOOKUP($B107,'ŠIFRANT ZA INDUSTRY'!K:K,1,0),0)=0,0,1)</f>
        <v>0</v>
      </c>
      <c r="Q107">
        <f>IF(_xlfn.IFNA(VLOOKUP($B107,'ŠIFRANT ZA INDUSTRY'!L:L,1,0),0)=0,0,1)</f>
        <v>0</v>
      </c>
      <c r="R107">
        <f>IF(_xlfn.IFNA(VLOOKUP($B107,'ŠIFRANT ZA INDUSTRY'!M:M,1,0),0)=0,0,1)</f>
        <v>0</v>
      </c>
      <c r="S107">
        <f>IF(_xlfn.IFNA(VLOOKUP($B107,'ŠIFRANT ZA INDUSTRY'!N:N,1,0),0)=0,0,1)</f>
        <v>0</v>
      </c>
      <c r="T107" t="b">
        <f t="shared" si="6"/>
        <v>0</v>
      </c>
    </row>
    <row r="108" spans="1:20" x14ac:dyDescent="0.3">
      <c r="A108" t="str">
        <f t="shared" si="5"/>
        <v>15.11</v>
      </c>
      <c r="B108" s="44" t="s">
        <v>597</v>
      </c>
      <c r="C108" s="25"/>
      <c r="D108" s="25" t="s">
        <v>596</v>
      </c>
      <c r="E108">
        <f t="shared" si="8"/>
        <v>1</v>
      </c>
      <c r="F108">
        <f>IF(_xlfn.IFNA(VLOOKUP(B108,'ŠIFRANT ZA INDUSTRY'!A:A,1,0),0)=0,0,1)</f>
        <v>0</v>
      </c>
      <c r="G108">
        <f>IF(_xlfn.IFNA(VLOOKUP($B108,'ŠIFRANT ZA INDUSTRY'!B:B,1,0),0)=0,0,1)</f>
        <v>0</v>
      </c>
      <c r="H108">
        <f>IF(_xlfn.IFNA(VLOOKUP($B108,'ŠIFRANT ZA INDUSTRY'!C:C,1,0),0)=0,0,1)</f>
        <v>0</v>
      </c>
      <c r="I108">
        <f>IF(_xlfn.IFNA(VLOOKUP($B108,'ŠIFRANT ZA INDUSTRY'!D:D,1,0),0)=0,0,1)</f>
        <v>0</v>
      </c>
      <c r="J108">
        <f>IF(_xlfn.IFNA(VLOOKUP($B108,'ŠIFRANT ZA INDUSTRY'!E:E,1,0),0)=0,0,1)</f>
        <v>0</v>
      </c>
      <c r="K108">
        <f>IF(_xlfn.IFNA(VLOOKUP($B108,'ŠIFRANT ZA INDUSTRY'!F:F,1,0),0)=0,0,1)</f>
        <v>0</v>
      </c>
      <c r="L108">
        <f>IF(_xlfn.IFNA(VLOOKUP($B108,'ŠIFRANT ZA INDUSTRY'!G:G,1,0),0)=0,0,1)</f>
        <v>0</v>
      </c>
      <c r="M108">
        <f>IF(_xlfn.IFNA(VLOOKUP($B108,'ŠIFRANT ZA INDUSTRY'!H:H,1,0),0)=0,0,1)</f>
        <v>0</v>
      </c>
      <c r="N108">
        <f>IF(_xlfn.IFNA(VLOOKUP($B108,'ŠIFRANT ZA INDUSTRY'!I:I,1,0),0)=0,0,1)</f>
        <v>0</v>
      </c>
      <c r="O108">
        <f>IF(_xlfn.IFNA(VLOOKUP($B108,'ŠIFRANT ZA INDUSTRY'!J:J,1,0),0)=0,0,1)</f>
        <v>0</v>
      </c>
      <c r="P108">
        <f>IF(_xlfn.IFNA(VLOOKUP($B108,'ŠIFRANT ZA INDUSTRY'!K:K,1,0),0)=0,0,1)</f>
        <v>0</v>
      </c>
      <c r="Q108">
        <f>IF(_xlfn.IFNA(VLOOKUP($B108,'ŠIFRANT ZA INDUSTRY'!L:L,1,0),0)=0,0,1)</f>
        <v>0</v>
      </c>
      <c r="R108">
        <f>IF(_xlfn.IFNA(VLOOKUP($B108,'ŠIFRANT ZA INDUSTRY'!M:M,1,0),0)=0,0,1)</f>
        <v>0</v>
      </c>
      <c r="S108">
        <f>IF(_xlfn.IFNA(VLOOKUP($B108,'ŠIFRANT ZA INDUSTRY'!N:N,1,0),0)=0,0,1)</f>
        <v>0</v>
      </c>
      <c r="T108" t="b">
        <f t="shared" si="6"/>
        <v>0</v>
      </c>
    </row>
    <row r="109" spans="1:20" x14ac:dyDescent="0.3">
      <c r="A109" t="str">
        <f t="shared" si="5"/>
        <v>15.12</v>
      </c>
      <c r="B109" s="44" t="s">
        <v>599</v>
      </c>
      <c r="C109" s="25"/>
      <c r="D109" s="25" t="s">
        <v>598</v>
      </c>
      <c r="E109">
        <f t="shared" si="8"/>
        <v>1</v>
      </c>
      <c r="F109">
        <f>IF(_xlfn.IFNA(VLOOKUP(B109,'ŠIFRANT ZA INDUSTRY'!A:A,1,0),0)=0,0,1)</f>
        <v>0</v>
      </c>
      <c r="G109">
        <f>IF(_xlfn.IFNA(VLOOKUP($B109,'ŠIFRANT ZA INDUSTRY'!B:B,1,0),0)=0,0,1)</f>
        <v>0</v>
      </c>
      <c r="H109">
        <f>IF(_xlfn.IFNA(VLOOKUP($B109,'ŠIFRANT ZA INDUSTRY'!C:C,1,0),0)=0,0,1)</f>
        <v>0</v>
      </c>
      <c r="I109">
        <f>IF(_xlfn.IFNA(VLOOKUP($B109,'ŠIFRANT ZA INDUSTRY'!D:D,1,0),0)=0,0,1)</f>
        <v>0</v>
      </c>
      <c r="J109">
        <f>IF(_xlfn.IFNA(VLOOKUP($B109,'ŠIFRANT ZA INDUSTRY'!E:E,1,0),0)=0,0,1)</f>
        <v>0</v>
      </c>
      <c r="K109">
        <f>IF(_xlfn.IFNA(VLOOKUP($B109,'ŠIFRANT ZA INDUSTRY'!F:F,1,0),0)=0,0,1)</f>
        <v>0</v>
      </c>
      <c r="L109">
        <f>IF(_xlfn.IFNA(VLOOKUP($B109,'ŠIFRANT ZA INDUSTRY'!G:G,1,0),0)=0,0,1)</f>
        <v>0</v>
      </c>
      <c r="M109">
        <f>IF(_xlfn.IFNA(VLOOKUP($B109,'ŠIFRANT ZA INDUSTRY'!H:H,1,0),0)=0,0,1)</f>
        <v>0</v>
      </c>
      <c r="N109">
        <f>IF(_xlfn.IFNA(VLOOKUP($B109,'ŠIFRANT ZA INDUSTRY'!I:I,1,0),0)=0,0,1)</f>
        <v>0</v>
      </c>
      <c r="O109">
        <f>IF(_xlfn.IFNA(VLOOKUP($B109,'ŠIFRANT ZA INDUSTRY'!J:J,1,0),0)=0,0,1)</f>
        <v>0</v>
      </c>
      <c r="P109">
        <f>IF(_xlfn.IFNA(VLOOKUP($B109,'ŠIFRANT ZA INDUSTRY'!K:K,1,0),0)=0,0,1)</f>
        <v>0</v>
      </c>
      <c r="Q109">
        <f>IF(_xlfn.IFNA(VLOOKUP($B109,'ŠIFRANT ZA INDUSTRY'!L:L,1,0),0)=0,0,1)</f>
        <v>0</v>
      </c>
      <c r="R109">
        <f>IF(_xlfn.IFNA(VLOOKUP($B109,'ŠIFRANT ZA INDUSTRY'!M:M,1,0),0)=0,0,1)</f>
        <v>0</v>
      </c>
      <c r="S109">
        <f>IF(_xlfn.IFNA(VLOOKUP($B109,'ŠIFRANT ZA INDUSTRY'!N:N,1,0),0)=0,0,1)</f>
        <v>0</v>
      </c>
      <c r="T109" t="b">
        <f t="shared" si="6"/>
        <v>0</v>
      </c>
    </row>
    <row r="110" spans="1:20" x14ac:dyDescent="0.3">
      <c r="A110" t="str">
        <f t="shared" si="5"/>
        <v>15.20</v>
      </c>
      <c r="B110" s="44" t="s">
        <v>601</v>
      </c>
      <c r="C110" s="25"/>
      <c r="D110" s="25" t="s">
        <v>600</v>
      </c>
      <c r="E110">
        <f t="shared" si="8"/>
        <v>1</v>
      </c>
      <c r="F110">
        <f>IF(_xlfn.IFNA(VLOOKUP(B110,'ŠIFRANT ZA INDUSTRY'!A:A,1,0),0)=0,0,1)</f>
        <v>0</v>
      </c>
      <c r="G110">
        <f>IF(_xlfn.IFNA(VLOOKUP($B110,'ŠIFRANT ZA INDUSTRY'!B:B,1,0),0)=0,0,1)</f>
        <v>0</v>
      </c>
      <c r="H110">
        <f>IF(_xlfn.IFNA(VLOOKUP($B110,'ŠIFRANT ZA INDUSTRY'!C:C,1,0),0)=0,0,1)</f>
        <v>0</v>
      </c>
      <c r="I110">
        <f>IF(_xlfn.IFNA(VLOOKUP($B110,'ŠIFRANT ZA INDUSTRY'!D:D,1,0),0)=0,0,1)</f>
        <v>0</v>
      </c>
      <c r="J110">
        <f>IF(_xlfn.IFNA(VLOOKUP($B110,'ŠIFRANT ZA INDUSTRY'!E:E,1,0),0)=0,0,1)</f>
        <v>0</v>
      </c>
      <c r="K110">
        <f>IF(_xlfn.IFNA(VLOOKUP($B110,'ŠIFRANT ZA INDUSTRY'!F:F,1,0),0)=0,0,1)</f>
        <v>0</v>
      </c>
      <c r="L110">
        <f>IF(_xlfn.IFNA(VLOOKUP($B110,'ŠIFRANT ZA INDUSTRY'!G:G,1,0),0)=0,0,1)</f>
        <v>0</v>
      </c>
      <c r="M110">
        <f>IF(_xlfn.IFNA(VLOOKUP($B110,'ŠIFRANT ZA INDUSTRY'!H:H,1,0),0)=0,0,1)</f>
        <v>0</v>
      </c>
      <c r="N110">
        <f>IF(_xlfn.IFNA(VLOOKUP($B110,'ŠIFRANT ZA INDUSTRY'!I:I,1,0),0)=0,0,1)</f>
        <v>0</v>
      </c>
      <c r="O110">
        <f>IF(_xlfn.IFNA(VLOOKUP($B110,'ŠIFRANT ZA INDUSTRY'!J:J,1,0),0)=0,0,1)</f>
        <v>0</v>
      </c>
      <c r="P110">
        <f>IF(_xlfn.IFNA(VLOOKUP($B110,'ŠIFRANT ZA INDUSTRY'!K:K,1,0),0)=0,0,1)</f>
        <v>0</v>
      </c>
      <c r="Q110">
        <f>IF(_xlfn.IFNA(VLOOKUP($B110,'ŠIFRANT ZA INDUSTRY'!L:L,1,0),0)=0,0,1)</f>
        <v>0</v>
      </c>
      <c r="R110">
        <f>IF(_xlfn.IFNA(VLOOKUP($B110,'ŠIFRANT ZA INDUSTRY'!M:M,1,0),0)=0,0,1)</f>
        <v>0</v>
      </c>
      <c r="S110">
        <f>IF(_xlfn.IFNA(VLOOKUP($B110,'ŠIFRANT ZA INDUSTRY'!N:N,1,0),0)=0,0,1)</f>
        <v>0</v>
      </c>
      <c r="T110" t="b">
        <f t="shared" si="6"/>
        <v>0</v>
      </c>
    </row>
    <row r="111" spans="1:20" x14ac:dyDescent="0.3">
      <c r="A111" t="str">
        <f t="shared" si="5"/>
        <v>16.10</v>
      </c>
      <c r="B111" s="44" t="s">
        <v>603</v>
      </c>
      <c r="C111" s="25"/>
      <c r="D111" s="25" t="s">
        <v>602</v>
      </c>
      <c r="E111">
        <f t="shared" si="8"/>
        <v>1</v>
      </c>
      <c r="F111">
        <f>IF(_xlfn.IFNA(VLOOKUP(B111,'ŠIFRANT ZA INDUSTRY'!A:A,1,0),0)=0,0,1)</f>
        <v>0</v>
      </c>
      <c r="G111">
        <f>IF(_xlfn.IFNA(VLOOKUP($B111,'ŠIFRANT ZA INDUSTRY'!B:B,1,0),0)=0,0,1)</f>
        <v>0</v>
      </c>
      <c r="H111">
        <f>IF(_xlfn.IFNA(VLOOKUP($B111,'ŠIFRANT ZA INDUSTRY'!C:C,1,0),0)=0,0,1)</f>
        <v>0</v>
      </c>
      <c r="I111">
        <f>IF(_xlfn.IFNA(VLOOKUP($B111,'ŠIFRANT ZA INDUSTRY'!D:D,1,0),0)=0,0,1)</f>
        <v>1</v>
      </c>
      <c r="J111">
        <f>IF(_xlfn.IFNA(VLOOKUP($B111,'ŠIFRANT ZA INDUSTRY'!E:E,1,0),0)=0,0,1)</f>
        <v>0</v>
      </c>
      <c r="K111">
        <f>IF(_xlfn.IFNA(VLOOKUP($B111,'ŠIFRANT ZA INDUSTRY'!F:F,1,0),0)=0,0,1)</f>
        <v>0</v>
      </c>
      <c r="L111">
        <f>IF(_xlfn.IFNA(VLOOKUP($B111,'ŠIFRANT ZA INDUSTRY'!G:G,1,0),0)=0,0,1)</f>
        <v>0</v>
      </c>
      <c r="M111">
        <f>IF(_xlfn.IFNA(VLOOKUP($B111,'ŠIFRANT ZA INDUSTRY'!H:H,1,0),0)=0,0,1)</f>
        <v>0</v>
      </c>
      <c r="N111">
        <f>IF(_xlfn.IFNA(VLOOKUP($B111,'ŠIFRANT ZA INDUSTRY'!I:I,1,0),0)=0,0,1)</f>
        <v>0</v>
      </c>
      <c r="O111">
        <f>IF(_xlfn.IFNA(VLOOKUP($B111,'ŠIFRANT ZA INDUSTRY'!J:J,1,0),0)=0,0,1)</f>
        <v>0</v>
      </c>
      <c r="P111">
        <f>IF(_xlfn.IFNA(VLOOKUP($B111,'ŠIFRANT ZA INDUSTRY'!K:K,1,0),0)=0,0,1)</f>
        <v>0</v>
      </c>
      <c r="Q111">
        <f>IF(_xlfn.IFNA(VLOOKUP($B111,'ŠIFRANT ZA INDUSTRY'!L:L,1,0),0)=0,0,1)</f>
        <v>0</v>
      </c>
      <c r="R111">
        <f>IF(_xlfn.IFNA(VLOOKUP($B111,'ŠIFRANT ZA INDUSTRY'!M:M,1,0),0)=0,0,1)</f>
        <v>0</v>
      </c>
      <c r="S111">
        <f>IF(_xlfn.IFNA(VLOOKUP($B111,'ŠIFRANT ZA INDUSTRY'!N:N,1,0),0)=0,0,1)</f>
        <v>0</v>
      </c>
      <c r="T111" t="b">
        <f t="shared" si="6"/>
        <v>1</v>
      </c>
    </row>
    <row r="112" spans="1:20" x14ac:dyDescent="0.3">
      <c r="A112" t="str">
        <f t="shared" si="5"/>
        <v>16.21</v>
      </c>
      <c r="B112" s="44" t="s">
        <v>605</v>
      </c>
      <c r="C112" s="25"/>
      <c r="D112" s="25" t="s">
        <v>604</v>
      </c>
      <c r="E112">
        <f t="shared" si="8"/>
        <v>1</v>
      </c>
      <c r="F112">
        <f>IF(_xlfn.IFNA(VLOOKUP(B112,'ŠIFRANT ZA INDUSTRY'!A:A,1,0),0)=0,0,1)</f>
        <v>0</v>
      </c>
      <c r="G112">
        <f>IF(_xlfn.IFNA(VLOOKUP($B112,'ŠIFRANT ZA INDUSTRY'!B:B,1,0),0)=0,0,1)</f>
        <v>0</v>
      </c>
      <c r="H112">
        <f>IF(_xlfn.IFNA(VLOOKUP($B112,'ŠIFRANT ZA INDUSTRY'!C:C,1,0),0)=0,0,1)</f>
        <v>0</v>
      </c>
      <c r="I112">
        <f>IF(_xlfn.IFNA(VLOOKUP($B112,'ŠIFRANT ZA INDUSTRY'!D:D,1,0),0)=0,0,1)</f>
        <v>1</v>
      </c>
      <c r="J112">
        <f>IF(_xlfn.IFNA(VLOOKUP($B112,'ŠIFRANT ZA INDUSTRY'!E:E,1,0),0)=0,0,1)</f>
        <v>0</v>
      </c>
      <c r="K112">
        <f>IF(_xlfn.IFNA(VLOOKUP($B112,'ŠIFRANT ZA INDUSTRY'!F:F,1,0),0)=0,0,1)</f>
        <v>0</v>
      </c>
      <c r="L112">
        <f>IF(_xlfn.IFNA(VLOOKUP($B112,'ŠIFRANT ZA INDUSTRY'!G:G,1,0),0)=0,0,1)</f>
        <v>0</v>
      </c>
      <c r="M112">
        <f>IF(_xlfn.IFNA(VLOOKUP($B112,'ŠIFRANT ZA INDUSTRY'!H:H,1,0),0)=0,0,1)</f>
        <v>0</v>
      </c>
      <c r="N112">
        <f>IF(_xlfn.IFNA(VLOOKUP($B112,'ŠIFRANT ZA INDUSTRY'!I:I,1,0),0)=0,0,1)</f>
        <v>0</v>
      </c>
      <c r="O112">
        <f>IF(_xlfn.IFNA(VLOOKUP($B112,'ŠIFRANT ZA INDUSTRY'!J:J,1,0),0)=0,0,1)</f>
        <v>0</v>
      </c>
      <c r="P112">
        <f>IF(_xlfn.IFNA(VLOOKUP($B112,'ŠIFRANT ZA INDUSTRY'!K:K,1,0),0)=0,0,1)</f>
        <v>0</v>
      </c>
      <c r="Q112">
        <f>IF(_xlfn.IFNA(VLOOKUP($B112,'ŠIFRANT ZA INDUSTRY'!L:L,1,0),0)=0,0,1)</f>
        <v>0</v>
      </c>
      <c r="R112">
        <f>IF(_xlfn.IFNA(VLOOKUP($B112,'ŠIFRANT ZA INDUSTRY'!M:M,1,0),0)=0,0,1)</f>
        <v>0</v>
      </c>
      <c r="S112">
        <f>IF(_xlfn.IFNA(VLOOKUP($B112,'ŠIFRANT ZA INDUSTRY'!N:N,1,0),0)=0,0,1)</f>
        <v>0</v>
      </c>
      <c r="T112" t="b">
        <f t="shared" si="6"/>
        <v>1</v>
      </c>
    </row>
    <row r="113" spans="1:20" x14ac:dyDescent="0.3">
      <c r="A113" t="str">
        <f t="shared" si="5"/>
        <v>16.22</v>
      </c>
      <c r="B113" s="44" t="s">
        <v>607</v>
      </c>
      <c r="C113" s="25"/>
      <c r="D113" s="25" t="s">
        <v>606</v>
      </c>
      <c r="E113">
        <f t="shared" si="8"/>
        <v>1</v>
      </c>
      <c r="F113">
        <f>IF(_xlfn.IFNA(VLOOKUP(B113,'ŠIFRANT ZA INDUSTRY'!A:A,1,0),0)=0,0,1)</f>
        <v>0</v>
      </c>
      <c r="G113">
        <f>IF(_xlfn.IFNA(VLOOKUP($B113,'ŠIFRANT ZA INDUSTRY'!B:B,1,0),0)=0,0,1)</f>
        <v>0</v>
      </c>
      <c r="H113">
        <f>IF(_xlfn.IFNA(VLOOKUP($B113,'ŠIFRANT ZA INDUSTRY'!C:C,1,0),0)=0,0,1)</f>
        <v>0</v>
      </c>
      <c r="I113">
        <f>IF(_xlfn.IFNA(VLOOKUP($B113,'ŠIFRANT ZA INDUSTRY'!D:D,1,0),0)=0,0,1)</f>
        <v>1</v>
      </c>
      <c r="J113">
        <f>IF(_xlfn.IFNA(VLOOKUP($B113,'ŠIFRANT ZA INDUSTRY'!E:E,1,0),0)=0,0,1)</f>
        <v>0</v>
      </c>
      <c r="K113">
        <f>IF(_xlfn.IFNA(VLOOKUP($B113,'ŠIFRANT ZA INDUSTRY'!F:F,1,0),0)=0,0,1)</f>
        <v>0</v>
      </c>
      <c r="L113">
        <f>IF(_xlfn.IFNA(VLOOKUP($B113,'ŠIFRANT ZA INDUSTRY'!G:G,1,0),0)=0,0,1)</f>
        <v>0</v>
      </c>
      <c r="M113">
        <f>IF(_xlfn.IFNA(VLOOKUP($B113,'ŠIFRANT ZA INDUSTRY'!H:H,1,0),0)=0,0,1)</f>
        <v>0</v>
      </c>
      <c r="N113">
        <f>IF(_xlfn.IFNA(VLOOKUP($B113,'ŠIFRANT ZA INDUSTRY'!I:I,1,0),0)=0,0,1)</f>
        <v>0</v>
      </c>
      <c r="O113">
        <f>IF(_xlfn.IFNA(VLOOKUP($B113,'ŠIFRANT ZA INDUSTRY'!J:J,1,0),0)=0,0,1)</f>
        <v>0</v>
      </c>
      <c r="P113">
        <f>IF(_xlfn.IFNA(VLOOKUP($B113,'ŠIFRANT ZA INDUSTRY'!K:K,1,0),0)=0,0,1)</f>
        <v>0</v>
      </c>
      <c r="Q113">
        <f>IF(_xlfn.IFNA(VLOOKUP($B113,'ŠIFRANT ZA INDUSTRY'!L:L,1,0),0)=0,0,1)</f>
        <v>0</v>
      </c>
      <c r="R113">
        <f>IF(_xlfn.IFNA(VLOOKUP($B113,'ŠIFRANT ZA INDUSTRY'!M:M,1,0),0)=0,0,1)</f>
        <v>0</v>
      </c>
      <c r="S113">
        <f>IF(_xlfn.IFNA(VLOOKUP($B113,'ŠIFRANT ZA INDUSTRY'!N:N,1,0),0)=0,0,1)</f>
        <v>0</v>
      </c>
      <c r="T113" t="b">
        <f t="shared" si="6"/>
        <v>1</v>
      </c>
    </row>
    <row r="114" spans="1:20" x14ac:dyDescent="0.3">
      <c r="A114" t="str">
        <f t="shared" si="5"/>
        <v>16.23</v>
      </c>
      <c r="B114" s="44" t="s">
        <v>609</v>
      </c>
      <c r="C114" s="25"/>
      <c r="D114" s="25" t="s">
        <v>608</v>
      </c>
      <c r="E114">
        <f t="shared" si="8"/>
        <v>1</v>
      </c>
      <c r="F114">
        <f>IF(_xlfn.IFNA(VLOOKUP(B114,'ŠIFRANT ZA INDUSTRY'!A:A,1,0),0)=0,0,1)</f>
        <v>0</v>
      </c>
      <c r="G114">
        <f>IF(_xlfn.IFNA(VLOOKUP($B114,'ŠIFRANT ZA INDUSTRY'!B:B,1,0),0)=0,0,1)</f>
        <v>0</v>
      </c>
      <c r="H114">
        <f>IF(_xlfn.IFNA(VLOOKUP($B114,'ŠIFRANT ZA INDUSTRY'!C:C,1,0),0)=0,0,1)</f>
        <v>0</v>
      </c>
      <c r="I114">
        <f>IF(_xlfn.IFNA(VLOOKUP($B114,'ŠIFRANT ZA INDUSTRY'!D:D,1,0),0)=0,0,1)</f>
        <v>1</v>
      </c>
      <c r="J114">
        <f>IF(_xlfn.IFNA(VLOOKUP($B114,'ŠIFRANT ZA INDUSTRY'!E:E,1,0),0)=0,0,1)</f>
        <v>0</v>
      </c>
      <c r="K114">
        <f>IF(_xlfn.IFNA(VLOOKUP($B114,'ŠIFRANT ZA INDUSTRY'!F:F,1,0),0)=0,0,1)</f>
        <v>0</v>
      </c>
      <c r="L114">
        <f>IF(_xlfn.IFNA(VLOOKUP($B114,'ŠIFRANT ZA INDUSTRY'!G:G,1,0),0)=0,0,1)</f>
        <v>0</v>
      </c>
      <c r="M114">
        <f>IF(_xlfn.IFNA(VLOOKUP($B114,'ŠIFRANT ZA INDUSTRY'!H:H,1,0),0)=0,0,1)</f>
        <v>0</v>
      </c>
      <c r="N114">
        <f>IF(_xlfn.IFNA(VLOOKUP($B114,'ŠIFRANT ZA INDUSTRY'!I:I,1,0),0)=0,0,1)</f>
        <v>0</v>
      </c>
      <c r="O114">
        <f>IF(_xlfn.IFNA(VLOOKUP($B114,'ŠIFRANT ZA INDUSTRY'!J:J,1,0),0)=0,0,1)</f>
        <v>0</v>
      </c>
      <c r="P114">
        <f>IF(_xlfn.IFNA(VLOOKUP($B114,'ŠIFRANT ZA INDUSTRY'!K:K,1,0),0)=0,0,1)</f>
        <v>0</v>
      </c>
      <c r="Q114">
        <f>IF(_xlfn.IFNA(VLOOKUP($B114,'ŠIFRANT ZA INDUSTRY'!L:L,1,0),0)=0,0,1)</f>
        <v>0</v>
      </c>
      <c r="R114">
        <f>IF(_xlfn.IFNA(VLOOKUP($B114,'ŠIFRANT ZA INDUSTRY'!M:M,1,0),0)=0,0,1)</f>
        <v>0</v>
      </c>
      <c r="S114">
        <f>IF(_xlfn.IFNA(VLOOKUP($B114,'ŠIFRANT ZA INDUSTRY'!N:N,1,0),0)=0,0,1)</f>
        <v>0</v>
      </c>
      <c r="T114" t="b">
        <f t="shared" si="6"/>
        <v>1</v>
      </c>
    </row>
    <row r="115" spans="1:20" x14ac:dyDescent="0.3">
      <c r="A115" t="str">
        <f t="shared" si="5"/>
        <v>16.24</v>
      </c>
      <c r="B115" s="44" t="s">
        <v>611</v>
      </c>
      <c r="C115" s="25"/>
      <c r="D115" s="25" t="s">
        <v>610</v>
      </c>
      <c r="E115">
        <f t="shared" si="8"/>
        <v>1</v>
      </c>
      <c r="F115">
        <f>IF(_xlfn.IFNA(VLOOKUP(B115,'ŠIFRANT ZA INDUSTRY'!A:A,1,0),0)=0,0,1)</f>
        <v>0</v>
      </c>
      <c r="G115">
        <f>IF(_xlfn.IFNA(VLOOKUP($B115,'ŠIFRANT ZA INDUSTRY'!B:B,1,0),0)=0,0,1)</f>
        <v>0</v>
      </c>
      <c r="H115">
        <f>IF(_xlfn.IFNA(VLOOKUP($B115,'ŠIFRANT ZA INDUSTRY'!C:C,1,0),0)=0,0,1)</f>
        <v>0</v>
      </c>
      <c r="I115">
        <f>IF(_xlfn.IFNA(VLOOKUP($B115,'ŠIFRANT ZA INDUSTRY'!D:D,1,0),0)=0,0,1)</f>
        <v>1</v>
      </c>
      <c r="J115">
        <f>IF(_xlfn.IFNA(VLOOKUP($B115,'ŠIFRANT ZA INDUSTRY'!E:E,1,0),0)=0,0,1)</f>
        <v>0</v>
      </c>
      <c r="K115">
        <f>IF(_xlfn.IFNA(VLOOKUP($B115,'ŠIFRANT ZA INDUSTRY'!F:F,1,0),0)=0,0,1)</f>
        <v>0</v>
      </c>
      <c r="L115">
        <f>IF(_xlfn.IFNA(VLOOKUP($B115,'ŠIFRANT ZA INDUSTRY'!G:G,1,0),0)=0,0,1)</f>
        <v>0</v>
      </c>
      <c r="M115">
        <f>IF(_xlfn.IFNA(VLOOKUP($B115,'ŠIFRANT ZA INDUSTRY'!H:H,1,0),0)=0,0,1)</f>
        <v>0</v>
      </c>
      <c r="N115">
        <f>IF(_xlfn.IFNA(VLOOKUP($B115,'ŠIFRANT ZA INDUSTRY'!I:I,1,0),0)=0,0,1)</f>
        <v>0</v>
      </c>
      <c r="O115">
        <f>IF(_xlfn.IFNA(VLOOKUP($B115,'ŠIFRANT ZA INDUSTRY'!J:J,1,0),0)=0,0,1)</f>
        <v>0</v>
      </c>
      <c r="P115">
        <f>IF(_xlfn.IFNA(VLOOKUP($B115,'ŠIFRANT ZA INDUSTRY'!K:K,1,0),0)=0,0,1)</f>
        <v>0</v>
      </c>
      <c r="Q115">
        <f>IF(_xlfn.IFNA(VLOOKUP($B115,'ŠIFRANT ZA INDUSTRY'!L:L,1,0),0)=0,0,1)</f>
        <v>0</v>
      </c>
      <c r="R115">
        <f>IF(_xlfn.IFNA(VLOOKUP($B115,'ŠIFRANT ZA INDUSTRY'!M:M,1,0),0)=0,0,1)</f>
        <v>0</v>
      </c>
      <c r="S115">
        <f>IF(_xlfn.IFNA(VLOOKUP($B115,'ŠIFRANT ZA INDUSTRY'!N:N,1,0),0)=0,0,1)</f>
        <v>0</v>
      </c>
      <c r="T115" t="b">
        <f t="shared" si="6"/>
        <v>1</v>
      </c>
    </row>
    <row r="116" spans="1:20" x14ac:dyDescent="0.3">
      <c r="A116" t="str">
        <f t="shared" si="5"/>
        <v>16.29</v>
      </c>
      <c r="B116" s="44" t="s">
        <v>613</v>
      </c>
      <c r="C116" s="25"/>
      <c r="D116" s="25" t="s">
        <v>612</v>
      </c>
      <c r="E116">
        <f t="shared" si="8"/>
        <v>1</v>
      </c>
      <c r="F116">
        <f>IF(_xlfn.IFNA(VLOOKUP(B116,'ŠIFRANT ZA INDUSTRY'!A:A,1,0),0)=0,0,1)</f>
        <v>0</v>
      </c>
      <c r="G116">
        <f>IF(_xlfn.IFNA(VLOOKUP($B116,'ŠIFRANT ZA INDUSTRY'!B:B,1,0),0)=0,0,1)</f>
        <v>0</v>
      </c>
      <c r="H116">
        <f>IF(_xlfn.IFNA(VLOOKUP($B116,'ŠIFRANT ZA INDUSTRY'!C:C,1,0),0)=0,0,1)</f>
        <v>0</v>
      </c>
      <c r="I116">
        <f>IF(_xlfn.IFNA(VLOOKUP($B116,'ŠIFRANT ZA INDUSTRY'!D:D,1,0),0)=0,0,1)</f>
        <v>1</v>
      </c>
      <c r="J116">
        <f>IF(_xlfn.IFNA(VLOOKUP($B116,'ŠIFRANT ZA INDUSTRY'!E:E,1,0),0)=0,0,1)</f>
        <v>0</v>
      </c>
      <c r="K116">
        <f>IF(_xlfn.IFNA(VLOOKUP($B116,'ŠIFRANT ZA INDUSTRY'!F:F,1,0),0)=0,0,1)</f>
        <v>0</v>
      </c>
      <c r="L116">
        <f>IF(_xlfn.IFNA(VLOOKUP($B116,'ŠIFRANT ZA INDUSTRY'!G:G,1,0),0)=0,0,1)</f>
        <v>0</v>
      </c>
      <c r="M116">
        <f>IF(_xlfn.IFNA(VLOOKUP($B116,'ŠIFRANT ZA INDUSTRY'!H:H,1,0),0)=0,0,1)</f>
        <v>0</v>
      </c>
      <c r="N116">
        <f>IF(_xlfn.IFNA(VLOOKUP($B116,'ŠIFRANT ZA INDUSTRY'!I:I,1,0),0)=0,0,1)</f>
        <v>0</v>
      </c>
      <c r="O116">
        <f>IF(_xlfn.IFNA(VLOOKUP($B116,'ŠIFRANT ZA INDUSTRY'!J:J,1,0),0)=0,0,1)</f>
        <v>0</v>
      </c>
      <c r="P116">
        <f>IF(_xlfn.IFNA(VLOOKUP($B116,'ŠIFRANT ZA INDUSTRY'!K:K,1,0),0)=0,0,1)</f>
        <v>0</v>
      </c>
      <c r="Q116">
        <f>IF(_xlfn.IFNA(VLOOKUP($B116,'ŠIFRANT ZA INDUSTRY'!L:L,1,0),0)=0,0,1)</f>
        <v>0</v>
      </c>
      <c r="R116">
        <f>IF(_xlfn.IFNA(VLOOKUP($B116,'ŠIFRANT ZA INDUSTRY'!M:M,1,0),0)=0,0,1)</f>
        <v>0</v>
      </c>
      <c r="S116">
        <f>IF(_xlfn.IFNA(VLOOKUP($B116,'ŠIFRANT ZA INDUSTRY'!N:N,1,0),0)=0,0,1)</f>
        <v>0</v>
      </c>
      <c r="T116" t="b">
        <f t="shared" si="6"/>
        <v>1</v>
      </c>
    </row>
    <row r="117" spans="1:20" x14ac:dyDescent="0.3">
      <c r="A117" t="str">
        <f t="shared" si="5"/>
        <v>17.11</v>
      </c>
      <c r="B117" s="44" t="s">
        <v>615</v>
      </c>
      <c r="C117" s="25"/>
      <c r="D117" s="25" t="s">
        <v>614</v>
      </c>
      <c r="E117">
        <f t="shared" si="8"/>
        <v>1</v>
      </c>
      <c r="F117">
        <f>IF(_xlfn.IFNA(VLOOKUP(B117,'ŠIFRANT ZA INDUSTRY'!A:A,1,0),0)=0,0,1)</f>
        <v>0</v>
      </c>
      <c r="G117">
        <f>IF(_xlfn.IFNA(VLOOKUP($B117,'ŠIFRANT ZA INDUSTRY'!B:B,1,0),0)=0,0,1)</f>
        <v>0</v>
      </c>
      <c r="H117">
        <f>IF(_xlfn.IFNA(VLOOKUP($B117,'ŠIFRANT ZA INDUSTRY'!C:C,1,0),0)=0,0,1)</f>
        <v>0</v>
      </c>
      <c r="I117">
        <f>IF(_xlfn.IFNA(VLOOKUP($B117,'ŠIFRANT ZA INDUSTRY'!D:D,1,0),0)=0,0,1)</f>
        <v>0</v>
      </c>
      <c r="J117">
        <f>IF(_xlfn.IFNA(VLOOKUP($B117,'ŠIFRANT ZA INDUSTRY'!E:E,1,0),0)=0,0,1)</f>
        <v>0</v>
      </c>
      <c r="K117">
        <f>IF(_xlfn.IFNA(VLOOKUP($B117,'ŠIFRANT ZA INDUSTRY'!F:F,1,0),0)=0,0,1)</f>
        <v>0</v>
      </c>
      <c r="L117">
        <f>IF(_xlfn.IFNA(VLOOKUP($B117,'ŠIFRANT ZA INDUSTRY'!G:G,1,0),0)=0,0,1)</f>
        <v>0</v>
      </c>
      <c r="M117">
        <f>IF(_xlfn.IFNA(VLOOKUP($B117,'ŠIFRANT ZA INDUSTRY'!H:H,1,0),0)=0,0,1)</f>
        <v>1</v>
      </c>
      <c r="N117">
        <f>IF(_xlfn.IFNA(VLOOKUP($B117,'ŠIFRANT ZA INDUSTRY'!I:I,1,0),0)=0,0,1)</f>
        <v>0</v>
      </c>
      <c r="O117">
        <f>IF(_xlfn.IFNA(VLOOKUP($B117,'ŠIFRANT ZA INDUSTRY'!J:J,1,0),0)=0,0,1)</f>
        <v>0</v>
      </c>
      <c r="P117">
        <f>IF(_xlfn.IFNA(VLOOKUP($B117,'ŠIFRANT ZA INDUSTRY'!K:K,1,0),0)=0,0,1)</f>
        <v>0</v>
      </c>
      <c r="Q117">
        <f>IF(_xlfn.IFNA(VLOOKUP($B117,'ŠIFRANT ZA INDUSTRY'!L:L,1,0),0)=0,0,1)</f>
        <v>0</v>
      </c>
      <c r="R117">
        <f>IF(_xlfn.IFNA(VLOOKUP($B117,'ŠIFRANT ZA INDUSTRY'!M:M,1,0),0)=0,0,1)</f>
        <v>0</v>
      </c>
      <c r="S117">
        <f>IF(_xlfn.IFNA(VLOOKUP($B117,'ŠIFRANT ZA INDUSTRY'!N:N,1,0),0)=0,0,1)</f>
        <v>0</v>
      </c>
      <c r="T117" t="b">
        <f t="shared" si="6"/>
        <v>1</v>
      </c>
    </row>
    <row r="118" spans="1:20" x14ac:dyDescent="0.3">
      <c r="A118" t="str">
        <f t="shared" si="5"/>
        <v>17.12</v>
      </c>
      <c r="B118" s="44" t="s">
        <v>617</v>
      </c>
      <c r="C118" s="25"/>
      <c r="D118" s="25" t="s">
        <v>616</v>
      </c>
      <c r="E118">
        <f t="shared" si="8"/>
        <v>1</v>
      </c>
      <c r="F118">
        <f>IF(_xlfn.IFNA(VLOOKUP(B118,'ŠIFRANT ZA INDUSTRY'!A:A,1,0),0)=0,0,1)</f>
        <v>0</v>
      </c>
      <c r="G118">
        <f>IF(_xlfn.IFNA(VLOOKUP($B118,'ŠIFRANT ZA INDUSTRY'!B:B,1,0),0)=0,0,1)</f>
        <v>0</v>
      </c>
      <c r="H118">
        <f>IF(_xlfn.IFNA(VLOOKUP($B118,'ŠIFRANT ZA INDUSTRY'!C:C,1,0),0)=0,0,1)</f>
        <v>0</v>
      </c>
      <c r="I118">
        <f>IF(_xlfn.IFNA(VLOOKUP($B118,'ŠIFRANT ZA INDUSTRY'!D:D,1,0),0)=0,0,1)</f>
        <v>0</v>
      </c>
      <c r="J118">
        <f>IF(_xlfn.IFNA(VLOOKUP($B118,'ŠIFRANT ZA INDUSTRY'!E:E,1,0),0)=0,0,1)</f>
        <v>0</v>
      </c>
      <c r="K118">
        <f>IF(_xlfn.IFNA(VLOOKUP($B118,'ŠIFRANT ZA INDUSTRY'!F:F,1,0),0)=0,0,1)</f>
        <v>0</v>
      </c>
      <c r="L118">
        <f>IF(_xlfn.IFNA(VLOOKUP($B118,'ŠIFRANT ZA INDUSTRY'!G:G,1,0),0)=0,0,1)</f>
        <v>0</v>
      </c>
      <c r="M118">
        <f>IF(_xlfn.IFNA(VLOOKUP($B118,'ŠIFRANT ZA INDUSTRY'!H:H,1,0),0)=0,0,1)</f>
        <v>1</v>
      </c>
      <c r="N118">
        <f>IF(_xlfn.IFNA(VLOOKUP($B118,'ŠIFRANT ZA INDUSTRY'!I:I,1,0),0)=0,0,1)</f>
        <v>0</v>
      </c>
      <c r="O118">
        <f>IF(_xlfn.IFNA(VLOOKUP($B118,'ŠIFRANT ZA INDUSTRY'!J:J,1,0),0)=0,0,1)</f>
        <v>0</v>
      </c>
      <c r="P118">
        <f>IF(_xlfn.IFNA(VLOOKUP($B118,'ŠIFRANT ZA INDUSTRY'!K:K,1,0),0)=0,0,1)</f>
        <v>0</v>
      </c>
      <c r="Q118">
        <f>IF(_xlfn.IFNA(VLOOKUP($B118,'ŠIFRANT ZA INDUSTRY'!L:L,1,0),0)=0,0,1)</f>
        <v>0</v>
      </c>
      <c r="R118">
        <f>IF(_xlfn.IFNA(VLOOKUP($B118,'ŠIFRANT ZA INDUSTRY'!M:M,1,0),0)=0,0,1)</f>
        <v>0</v>
      </c>
      <c r="S118">
        <f>IF(_xlfn.IFNA(VLOOKUP($B118,'ŠIFRANT ZA INDUSTRY'!N:N,1,0),0)=0,0,1)</f>
        <v>0</v>
      </c>
      <c r="T118" t="b">
        <f t="shared" si="6"/>
        <v>1</v>
      </c>
    </row>
    <row r="119" spans="1:20" x14ac:dyDescent="0.3">
      <c r="A119" t="str">
        <f t="shared" si="5"/>
        <v>17.21</v>
      </c>
      <c r="B119" s="44" t="s">
        <v>619</v>
      </c>
      <c r="C119" s="25"/>
      <c r="D119" s="25" t="s">
        <v>618</v>
      </c>
      <c r="E119">
        <f t="shared" si="8"/>
        <v>1</v>
      </c>
      <c r="F119">
        <f>IF(_xlfn.IFNA(VLOOKUP(B119,'ŠIFRANT ZA INDUSTRY'!A:A,1,0),0)=0,0,1)</f>
        <v>0</v>
      </c>
      <c r="G119">
        <f>IF(_xlfn.IFNA(VLOOKUP($B119,'ŠIFRANT ZA INDUSTRY'!B:B,1,0),0)=0,0,1)</f>
        <v>0</v>
      </c>
      <c r="H119">
        <f>IF(_xlfn.IFNA(VLOOKUP($B119,'ŠIFRANT ZA INDUSTRY'!C:C,1,0),0)=0,0,1)</f>
        <v>0</v>
      </c>
      <c r="I119">
        <f>IF(_xlfn.IFNA(VLOOKUP($B119,'ŠIFRANT ZA INDUSTRY'!D:D,1,0),0)=0,0,1)</f>
        <v>0</v>
      </c>
      <c r="J119">
        <f>IF(_xlfn.IFNA(VLOOKUP($B119,'ŠIFRANT ZA INDUSTRY'!E:E,1,0),0)=0,0,1)</f>
        <v>0</v>
      </c>
      <c r="K119">
        <f>IF(_xlfn.IFNA(VLOOKUP($B119,'ŠIFRANT ZA INDUSTRY'!F:F,1,0),0)=0,0,1)</f>
        <v>0</v>
      </c>
      <c r="L119">
        <f>IF(_xlfn.IFNA(VLOOKUP($B119,'ŠIFRANT ZA INDUSTRY'!G:G,1,0),0)=0,0,1)</f>
        <v>0</v>
      </c>
      <c r="M119">
        <f>IF(_xlfn.IFNA(VLOOKUP($B119,'ŠIFRANT ZA INDUSTRY'!H:H,1,0),0)=0,0,1)</f>
        <v>1</v>
      </c>
      <c r="N119">
        <f>IF(_xlfn.IFNA(VLOOKUP($B119,'ŠIFRANT ZA INDUSTRY'!I:I,1,0),0)=0,0,1)</f>
        <v>0</v>
      </c>
      <c r="O119">
        <f>IF(_xlfn.IFNA(VLOOKUP($B119,'ŠIFRANT ZA INDUSTRY'!J:J,1,0),0)=0,0,1)</f>
        <v>0</v>
      </c>
      <c r="P119">
        <f>IF(_xlfn.IFNA(VLOOKUP($B119,'ŠIFRANT ZA INDUSTRY'!K:K,1,0),0)=0,0,1)</f>
        <v>0</v>
      </c>
      <c r="Q119">
        <f>IF(_xlfn.IFNA(VLOOKUP($B119,'ŠIFRANT ZA INDUSTRY'!L:L,1,0),0)=0,0,1)</f>
        <v>0</v>
      </c>
      <c r="R119">
        <f>IF(_xlfn.IFNA(VLOOKUP($B119,'ŠIFRANT ZA INDUSTRY'!M:M,1,0),0)=0,0,1)</f>
        <v>0</v>
      </c>
      <c r="S119">
        <f>IF(_xlfn.IFNA(VLOOKUP($B119,'ŠIFRANT ZA INDUSTRY'!N:N,1,0),0)=0,0,1)</f>
        <v>0</v>
      </c>
      <c r="T119" t="b">
        <f t="shared" si="6"/>
        <v>1</v>
      </c>
    </row>
    <row r="120" spans="1:20" x14ac:dyDescent="0.3">
      <c r="A120" t="str">
        <f t="shared" si="5"/>
        <v>17.22</v>
      </c>
      <c r="B120" s="44" t="s">
        <v>621</v>
      </c>
      <c r="C120" s="25"/>
      <c r="D120" s="25" t="s">
        <v>620</v>
      </c>
      <c r="E120">
        <f t="shared" si="8"/>
        <v>1</v>
      </c>
      <c r="F120">
        <f>IF(_xlfn.IFNA(VLOOKUP(B120,'ŠIFRANT ZA INDUSTRY'!A:A,1,0),0)=0,0,1)</f>
        <v>0</v>
      </c>
      <c r="G120">
        <f>IF(_xlfn.IFNA(VLOOKUP($B120,'ŠIFRANT ZA INDUSTRY'!B:B,1,0),0)=0,0,1)</f>
        <v>0</v>
      </c>
      <c r="H120">
        <f>IF(_xlfn.IFNA(VLOOKUP($B120,'ŠIFRANT ZA INDUSTRY'!C:C,1,0),0)=0,0,1)</f>
        <v>0</v>
      </c>
      <c r="I120">
        <f>IF(_xlfn.IFNA(VLOOKUP($B120,'ŠIFRANT ZA INDUSTRY'!D:D,1,0),0)=0,0,1)</f>
        <v>0</v>
      </c>
      <c r="J120">
        <f>IF(_xlfn.IFNA(VLOOKUP($B120,'ŠIFRANT ZA INDUSTRY'!E:E,1,0),0)=0,0,1)</f>
        <v>0</v>
      </c>
      <c r="K120">
        <f>IF(_xlfn.IFNA(VLOOKUP($B120,'ŠIFRANT ZA INDUSTRY'!F:F,1,0),0)=0,0,1)</f>
        <v>0</v>
      </c>
      <c r="L120">
        <f>IF(_xlfn.IFNA(VLOOKUP($B120,'ŠIFRANT ZA INDUSTRY'!G:G,1,0),0)=0,0,1)</f>
        <v>0</v>
      </c>
      <c r="M120">
        <f>IF(_xlfn.IFNA(VLOOKUP($B120,'ŠIFRANT ZA INDUSTRY'!H:H,1,0),0)=0,0,1)</f>
        <v>1</v>
      </c>
      <c r="N120">
        <f>IF(_xlfn.IFNA(VLOOKUP($B120,'ŠIFRANT ZA INDUSTRY'!I:I,1,0),0)=0,0,1)</f>
        <v>0</v>
      </c>
      <c r="O120">
        <f>IF(_xlfn.IFNA(VLOOKUP($B120,'ŠIFRANT ZA INDUSTRY'!J:J,1,0),0)=0,0,1)</f>
        <v>0</v>
      </c>
      <c r="P120">
        <f>IF(_xlfn.IFNA(VLOOKUP($B120,'ŠIFRANT ZA INDUSTRY'!K:K,1,0),0)=0,0,1)</f>
        <v>0</v>
      </c>
      <c r="Q120">
        <f>IF(_xlfn.IFNA(VLOOKUP($B120,'ŠIFRANT ZA INDUSTRY'!L:L,1,0),0)=0,0,1)</f>
        <v>0</v>
      </c>
      <c r="R120">
        <f>IF(_xlfn.IFNA(VLOOKUP($B120,'ŠIFRANT ZA INDUSTRY'!M:M,1,0),0)=0,0,1)</f>
        <v>0</v>
      </c>
      <c r="S120">
        <f>IF(_xlfn.IFNA(VLOOKUP($B120,'ŠIFRANT ZA INDUSTRY'!N:N,1,0),0)=0,0,1)</f>
        <v>0</v>
      </c>
      <c r="T120" t="b">
        <f t="shared" si="6"/>
        <v>1</v>
      </c>
    </row>
    <row r="121" spans="1:20" x14ac:dyDescent="0.3">
      <c r="A121" t="str">
        <f t="shared" si="5"/>
        <v>17.23</v>
      </c>
      <c r="B121" s="44" t="s">
        <v>453</v>
      </c>
      <c r="C121" s="25"/>
      <c r="D121" s="25" t="s">
        <v>454</v>
      </c>
      <c r="E121">
        <f t="shared" si="8"/>
        <v>1</v>
      </c>
      <c r="F121">
        <f>IF(_xlfn.IFNA(VLOOKUP(B121,'ŠIFRANT ZA INDUSTRY'!A:A,1,0),0)=0,0,1)</f>
        <v>0</v>
      </c>
      <c r="G121">
        <f>IF(_xlfn.IFNA(VLOOKUP($B121,'ŠIFRANT ZA INDUSTRY'!B:B,1,0),0)=0,0,1)</f>
        <v>0</v>
      </c>
      <c r="H121">
        <f>IF(_xlfn.IFNA(VLOOKUP($B121,'ŠIFRANT ZA INDUSTRY'!C:C,1,0),0)=0,0,1)</f>
        <v>0</v>
      </c>
      <c r="I121">
        <f>IF(_xlfn.IFNA(VLOOKUP($B121,'ŠIFRANT ZA INDUSTRY'!D:D,1,0),0)=0,0,1)</f>
        <v>0</v>
      </c>
      <c r="J121">
        <f>IF(_xlfn.IFNA(VLOOKUP($B121,'ŠIFRANT ZA INDUSTRY'!E:E,1,0),0)=0,0,1)</f>
        <v>0</v>
      </c>
      <c r="K121">
        <f>IF(_xlfn.IFNA(VLOOKUP($B121,'ŠIFRANT ZA INDUSTRY'!F:F,1,0),0)=0,0,1)</f>
        <v>0</v>
      </c>
      <c r="L121">
        <f>IF(_xlfn.IFNA(VLOOKUP($B121,'ŠIFRANT ZA INDUSTRY'!G:G,1,0),0)=0,0,1)</f>
        <v>0</v>
      </c>
      <c r="M121">
        <f>IF(_xlfn.IFNA(VLOOKUP($B121,'ŠIFRANT ZA INDUSTRY'!H:H,1,0),0)=0,0,1)</f>
        <v>1</v>
      </c>
      <c r="N121">
        <f>IF(_xlfn.IFNA(VLOOKUP($B121,'ŠIFRANT ZA INDUSTRY'!I:I,1,0),0)=0,0,1)</f>
        <v>0</v>
      </c>
      <c r="O121">
        <f>IF(_xlfn.IFNA(VLOOKUP($B121,'ŠIFRANT ZA INDUSTRY'!J:J,1,0),0)=0,0,1)</f>
        <v>0</v>
      </c>
      <c r="P121">
        <f>IF(_xlfn.IFNA(VLOOKUP($B121,'ŠIFRANT ZA INDUSTRY'!K:K,1,0),0)=0,0,1)</f>
        <v>0</v>
      </c>
      <c r="Q121">
        <f>IF(_xlfn.IFNA(VLOOKUP($B121,'ŠIFRANT ZA INDUSTRY'!L:L,1,0),0)=0,0,1)</f>
        <v>0</v>
      </c>
      <c r="R121">
        <f>IF(_xlfn.IFNA(VLOOKUP($B121,'ŠIFRANT ZA INDUSTRY'!M:M,1,0),0)=0,0,1)</f>
        <v>0</v>
      </c>
      <c r="S121">
        <f>IF(_xlfn.IFNA(VLOOKUP($B121,'ŠIFRANT ZA INDUSTRY'!N:N,1,0),0)=0,0,1)</f>
        <v>0</v>
      </c>
      <c r="T121" t="b">
        <f t="shared" si="6"/>
        <v>1</v>
      </c>
    </row>
    <row r="122" spans="1:20" x14ac:dyDescent="0.3">
      <c r="A122" t="str">
        <f t="shared" si="5"/>
        <v>17.24</v>
      </c>
      <c r="B122" s="44" t="s">
        <v>456</v>
      </c>
      <c r="C122" s="25"/>
      <c r="D122" s="25" t="s">
        <v>455</v>
      </c>
      <c r="E122">
        <f t="shared" si="8"/>
        <v>1</v>
      </c>
      <c r="F122">
        <f>IF(_xlfn.IFNA(VLOOKUP(B122,'ŠIFRANT ZA INDUSTRY'!A:A,1,0),0)=0,0,1)</f>
        <v>0</v>
      </c>
      <c r="G122">
        <f>IF(_xlfn.IFNA(VLOOKUP($B122,'ŠIFRANT ZA INDUSTRY'!B:B,1,0),0)=0,0,1)</f>
        <v>0</v>
      </c>
      <c r="H122">
        <f>IF(_xlfn.IFNA(VLOOKUP($B122,'ŠIFRANT ZA INDUSTRY'!C:C,1,0),0)=0,0,1)</f>
        <v>0</v>
      </c>
      <c r="I122">
        <f>IF(_xlfn.IFNA(VLOOKUP($B122,'ŠIFRANT ZA INDUSTRY'!D:D,1,0),0)=0,0,1)</f>
        <v>0</v>
      </c>
      <c r="J122">
        <f>IF(_xlfn.IFNA(VLOOKUP($B122,'ŠIFRANT ZA INDUSTRY'!E:E,1,0),0)=0,0,1)</f>
        <v>0</v>
      </c>
      <c r="K122">
        <f>IF(_xlfn.IFNA(VLOOKUP($B122,'ŠIFRANT ZA INDUSTRY'!F:F,1,0),0)=0,0,1)</f>
        <v>0</v>
      </c>
      <c r="L122">
        <f>IF(_xlfn.IFNA(VLOOKUP($B122,'ŠIFRANT ZA INDUSTRY'!G:G,1,0),0)=0,0,1)</f>
        <v>0</v>
      </c>
      <c r="M122">
        <f>IF(_xlfn.IFNA(VLOOKUP($B122,'ŠIFRANT ZA INDUSTRY'!H:H,1,0),0)=0,0,1)</f>
        <v>1</v>
      </c>
      <c r="N122">
        <f>IF(_xlfn.IFNA(VLOOKUP($B122,'ŠIFRANT ZA INDUSTRY'!I:I,1,0),0)=0,0,1)</f>
        <v>0</v>
      </c>
      <c r="O122">
        <f>IF(_xlfn.IFNA(VLOOKUP($B122,'ŠIFRANT ZA INDUSTRY'!J:J,1,0),0)=0,0,1)</f>
        <v>0</v>
      </c>
      <c r="P122">
        <f>IF(_xlfn.IFNA(VLOOKUP($B122,'ŠIFRANT ZA INDUSTRY'!K:K,1,0),0)=0,0,1)</f>
        <v>0</v>
      </c>
      <c r="Q122">
        <f>IF(_xlfn.IFNA(VLOOKUP($B122,'ŠIFRANT ZA INDUSTRY'!L:L,1,0),0)=0,0,1)</f>
        <v>0</v>
      </c>
      <c r="R122">
        <f>IF(_xlfn.IFNA(VLOOKUP($B122,'ŠIFRANT ZA INDUSTRY'!M:M,1,0),0)=0,0,1)</f>
        <v>0</v>
      </c>
      <c r="S122">
        <f>IF(_xlfn.IFNA(VLOOKUP($B122,'ŠIFRANT ZA INDUSTRY'!N:N,1,0),0)=0,0,1)</f>
        <v>0</v>
      </c>
      <c r="T122" t="b">
        <f t="shared" si="6"/>
        <v>1</v>
      </c>
    </row>
    <row r="123" spans="1:20" x14ac:dyDescent="0.3">
      <c r="A123" t="str">
        <f t="shared" si="5"/>
        <v>17.29</v>
      </c>
      <c r="B123" s="44" t="s">
        <v>458</v>
      </c>
      <c r="C123" s="25"/>
      <c r="D123" s="25" t="s">
        <v>457</v>
      </c>
      <c r="E123">
        <f t="shared" si="8"/>
        <v>1</v>
      </c>
      <c r="F123">
        <f>IF(_xlfn.IFNA(VLOOKUP(B123,'ŠIFRANT ZA INDUSTRY'!A:A,1,0),0)=0,0,1)</f>
        <v>0</v>
      </c>
      <c r="G123">
        <f>IF(_xlfn.IFNA(VLOOKUP($B123,'ŠIFRANT ZA INDUSTRY'!B:B,1,0),0)=0,0,1)</f>
        <v>0</v>
      </c>
      <c r="H123">
        <f>IF(_xlfn.IFNA(VLOOKUP($B123,'ŠIFRANT ZA INDUSTRY'!C:C,1,0),0)=0,0,1)</f>
        <v>0</v>
      </c>
      <c r="I123">
        <f>IF(_xlfn.IFNA(VLOOKUP($B123,'ŠIFRANT ZA INDUSTRY'!D:D,1,0),0)=0,0,1)</f>
        <v>0</v>
      </c>
      <c r="J123">
        <f>IF(_xlfn.IFNA(VLOOKUP($B123,'ŠIFRANT ZA INDUSTRY'!E:E,1,0),0)=0,0,1)</f>
        <v>0</v>
      </c>
      <c r="K123">
        <f>IF(_xlfn.IFNA(VLOOKUP($B123,'ŠIFRANT ZA INDUSTRY'!F:F,1,0),0)=0,0,1)</f>
        <v>0</v>
      </c>
      <c r="L123">
        <f>IF(_xlfn.IFNA(VLOOKUP($B123,'ŠIFRANT ZA INDUSTRY'!G:G,1,0),0)=0,0,1)</f>
        <v>0</v>
      </c>
      <c r="M123">
        <f>IF(_xlfn.IFNA(VLOOKUP($B123,'ŠIFRANT ZA INDUSTRY'!H:H,1,0),0)=0,0,1)</f>
        <v>1</v>
      </c>
      <c r="N123">
        <f>IF(_xlfn.IFNA(VLOOKUP($B123,'ŠIFRANT ZA INDUSTRY'!I:I,1,0),0)=0,0,1)</f>
        <v>0</v>
      </c>
      <c r="O123">
        <f>IF(_xlfn.IFNA(VLOOKUP($B123,'ŠIFRANT ZA INDUSTRY'!J:J,1,0),0)=0,0,1)</f>
        <v>0</v>
      </c>
      <c r="P123">
        <f>IF(_xlfn.IFNA(VLOOKUP($B123,'ŠIFRANT ZA INDUSTRY'!K:K,1,0),0)=0,0,1)</f>
        <v>0</v>
      </c>
      <c r="Q123">
        <f>IF(_xlfn.IFNA(VLOOKUP($B123,'ŠIFRANT ZA INDUSTRY'!L:L,1,0),0)=0,0,1)</f>
        <v>0</v>
      </c>
      <c r="R123">
        <f>IF(_xlfn.IFNA(VLOOKUP($B123,'ŠIFRANT ZA INDUSTRY'!M:M,1,0),0)=0,0,1)</f>
        <v>0</v>
      </c>
      <c r="S123">
        <f>IF(_xlfn.IFNA(VLOOKUP($B123,'ŠIFRANT ZA INDUSTRY'!N:N,1,0),0)=0,0,1)</f>
        <v>0</v>
      </c>
      <c r="T123" t="b">
        <f t="shared" si="6"/>
        <v>1</v>
      </c>
    </row>
    <row r="124" spans="1:20" x14ac:dyDescent="0.3">
      <c r="A124" t="str">
        <f t="shared" si="5"/>
        <v>18.11</v>
      </c>
      <c r="B124" s="44" t="s">
        <v>460</v>
      </c>
      <c r="C124" s="25"/>
      <c r="D124" s="25" t="s">
        <v>459</v>
      </c>
      <c r="E124">
        <f t="shared" si="8"/>
        <v>1</v>
      </c>
      <c r="F124">
        <f>IF(_xlfn.IFNA(VLOOKUP(B124,'ŠIFRANT ZA INDUSTRY'!A:A,1,0),0)=0,0,1)</f>
        <v>0</v>
      </c>
      <c r="G124">
        <f>IF(_xlfn.IFNA(VLOOKUP($B124,'ŠIFRANT ZA INDUSTRY'!B:B,1,0),0)=0,0,1)</f>
        <v>0</v>
      </c>
      <c r="H124">
        <f>IF(_xlfn.IFNA(VLOOKUP($B124,'ŠIFRANT ZA INDUSTRY'!C:C,1,0),0)=0,0,1)</f>
        <v>0</v>
      </c>
      <c r="I124">
        <f>IF(_xlfn.IFNA(VLOOKUP($B124,'ŠIFRANT ZA INDUSTRY'!D:D,1,0),0)=0,0,1)</f>
        <v>0</v>
      </c>
      <c r="J124">
        <f>IF(_xlfn.IFNA(VLOOKUP($B124,'ŠIFRANT ZA INDUSTRY'!E:E,1,0),0)=0,0,1)</f>
        <v>0</v>
      </c>
      <c r="K124">
        <f>IF(_xlfn.IFNA(VLOOKUP($B124,'ŠIFRANT ZA INDUSTRY'!F:F,1,0),0)=0,0,1)</f>
        <v>0</v>
      </c>
      <c r="L124">
        <f>IF(_xlfn.IFNA(VLOOKUP($B124,'ŠIFRANT ZA INDUSTRY'!G:G,1,0),0)=0,0,1)</f>
        <v>0</v>
      </c>
      <c r="M124">
        <f>IF(_xlfn.IFNA(VLOOKUP($B124,'ŠIFRANT ZA INDUSTRY'!H:H,1,0),0)=0,0,1)</f>
        <v>1</v>
      </c>
      <c r="N124">
        <f>IF(_xlfn.IFNA(VLOOKUP($B124,'ŠIFRANT ZA INDUSTRY'!I:I,1,0),0)=0,0,1)</f>
        <v>0</v>
      </c>
      <c r="O124">
        <f>IF(_xlfn.IFNA(VLOOKUP($B124,'ŠIFRANT ZA INDUSTRY'!J:J,1,0),0)=0,0,1)</f>
        <v>0</v>
      </c>
      <c r="P124">
        <f>IF(_xlfn.IFNA(VLOOKUP($B124,'ŠIFRANT ZA INDUSTRY'!K:K,1,0),0)=0,0,1)</f>
        <v>0</v>
      </c>
      <c r="Q124">
        <f>IF(_xlfn.IFNA(VLOOKUP($B124,'ŠIFRANT ZA INDUSTRY'!L:L,1,0),0)=0,0,1)</f>
        <v>0</v>
      </c>
      <c r="R124">
        <f>IF(_xlfn.IFNA(VLOOKUP($B124,'ŠIFRANT ZA INDUSTRY'!M:M,1,0),0)=0,0,1)</f>
        <v>0</v>
      </c>
      <c r="S124">
        <f>IF(_xlfn.IFNA(VLOOKUP($B124,'ŠIFRANT ZA INDUSTRY'!N:N,1,0),0)=0,0,1)</f>
        <v>0</v>
      </c>
      <c r="T124" t="b">
        <f t="shared" si="6"/>
        <v>1</v>
      </c>
    </row>
    <row r="125" spans="1:20" x14ac:dyDescent="0.3">
      <c r="A125" t="str">
        <f t="shared" si="5"/>
        <v>18.12</v>
      </c>
      <c r="B125" s="44" t="s">
        <v>462</v>
      </c>
      <c r="C125" s="25"/>
      <c r="D125" s="25" t="s">
        <v>461</v>
      </c>
      <c r="E125">
        <f t="shared" si="8"/>
        <v>1</v>
      </c>
      <c r="F125">
        <f>IF(_xlfn.IFNA(VLOOKUP(B125,'ŠIFRANT ZA INDUSTRY'!A:A,1,0),0)=0,0,1)</f>
        <v>0</v>
      </c>
      <c r="G125">
        <f>IF(_xlfn.IFNA(VLOOKUP($B125,'ŠIFRANT ZA INDUSTRY'!B:B,1,0),0)=0,0,1)</f>
        <v>0</v>
      </c>
      <c r="H125">
        <f>IF(_xlfn.IFNA(VLOOKUP($B125,'ŠIFRANT ZA INDUSTRY'!C:C,1,0),0)=0,0,1)</f>
        <v>0</v>
      </c>
      <c r="I125">
        <f>IF(_xlfn.IFNA(VLOOKUP($B125,'ŠIFRANT ZA INDUSTRY'!D:D,1,0),0)=0,0,1)</f>
        <v>0</v>
      </c>
      <c r="J125">
        <f>IF(_xlfn.IFNA(VLOOKUP($B125,'ŠIFRANT ZA INDUSTRY'!E:E,1,0),0)=0,0,1)</f>
        <v>0</v>
      </c>
      <c r="K125">
        <f>IF(_xlfn.IFNA(VLOOKUP($B125,'ŠIFRANT ZA INDUSTRY'!F:F,1,0),0)=0,0,1)</f>
        <v>0</v>
      </c>
      <c r="L125">
        <f>IF(_xlfn.IFNA(VLOOKUP($B125,'ŠIFRANT ZA INDUSTRY'!G:G,1,0),0)=0,0,1)</f>
        <v>0</v>
      </c>
      <c r="M125">
        <f>IF(_xlfn.IFNA(VLOOKUP($B125,'ŠIFRANT ZA INDUSTRY'!H:H,1,0),0)=0,0,1)</f>
        <v>1</v>
      </c>
      <c r="N125">
        <f>IF(_xlfn.IFNA(VLOOKUP($B125,'ŠIFRANT ZA INDUSTRY'!I:I,1,0),0)=0,0,1)</f>
        <v>0</v>
      </c>
      <c r="O125">
        <f>IF(_xlfn.IFNA(VLOOKUP($B125,'ŠIFRANT ZA INDUSTRY'!J:J,1,0),0)=0,0,1)</f>
        <v>0</v>
      </c>
      <c r="P125">
        <f>IF(_xlfn.IFNA(VLOOKUP($B125,'ŠIFRANT ZA INDUSTRY'!K:K,1,0),0)=0,0,1)</f>
        <v>0</v>
      </c>
      <c r="Q125">
        <f>IF(_xlfn.IFNA(VLOOKUP($B125,'ŠIFRANT ZA INDUSTRY'!L:L,1,0),0)=0,0,1)</f>
        <v>0</v>
      </c>
      <c r="R125">
        <f>IF(_xlfn.IFNA(VLOOKUP($B125,'ŠIFRANT ZA INDUSTRY'!M:M,1,0),0)=0,0,1)</f>
        <v>0</v>
      </c>
      <c r="S125">
        <f>IF(_xlfn.IFNA(VLOOKUP($B125,'ŠIFRANT ZA INDUSTRY'!N:N,1,0),0)=0,0,1)</f>
        <v>0</v>
      </c>
      <c r="T125" t="b">
        <f t="shared" si="6"/>
        <v>1</v>
      </c>
    </row>
    <row r="126" spans="1:20" x14ac:dyDescent="0.3">
      <c r="A126" t="str">
        <f t="shared" si="5"/>
        <v>18.13</v>
      </c>
      <c r="B126" s="44" t="s">
        <v>464</v>
      </c>
      <c r="C126" s="25"/>
      <c r="D126" s="25" t="s">
        <v>463</v>
      </c>
      <c r="E126">
        <f t="shared" si="8"/>
        <v>1</v>
      </c>
      <c r="F126">
        <f>IF(_xlfn.IFNA(VLOOKUP(B126,'ŠIFRANT ZA INDUSTRY'!A:A,1,0),0)=0,0,1)</f>
        <v>0</v>
      </c>
      <c r="G126">
        <f>IF(_xlfn.IFNA(VLOOKUP($B126,'ŠIFRANT ZA INDUSTRY'!B:B,1,0),0)=0,0,1)</f>
        <v>0</v>
      </c>
      <c r="H126">
        <f>IF(_xlfn.IFNA(VLOOKUP($B126,'ŠIFRANT ZA INDUSTRY'!C:C,1,0),0)=0,0,1)</f>
        <v>0</v>
      </c>
      <c r="I126">
        <f>IF(_xlfn.IFNA(VLOOKUP($B126,'ŠIFRANT ZA INDUSTRY'!D:D,1,0),0)=0,0,1)</f>
        <v>0</v>
      </c>
      <c r="J126">
        <f>IF(_xlfn.IFNA(VLOOKUP($B126,'ŠIFRANT ZA INDUSTRY'!E:E,1,0),0)=0,0,1)</f>
        <v>0</v>
      </c>
      <c r="K126">
        <f>IF(_xlfn.IFNA(VLOOKUP($B126,'ŠIFRANT ZA INDUSTRY'!F:F,1,0),0)=0,0,1)</f>
        <v>0</v>
      </c>
      <c r="L126">
        <f>IF(_xlfn.IFNA(VLOOKUP($B126,'ŠIFRANT ZA INDUSTRY'!G:G,1,0),0)=0,0,1)</f>
        <v>0</v>
      </c>
      <c r="M126">
        <f>IF(_xlfn.IFNA(VLOOKUP($B126,'ŠIFRANT ZA INDUSTRY'!H:H,1,0),0)=0,0,1)</f>
        <v>1</v>
      </c>
      <c r="N126">
        <f>IF(_xlfn.IFNA(VLOOKUP($B126,'ŠIFRANT ZA INDUSTRY'!I:I,1,0),0)=0,0,1)</f>
        <v>0</v>
      </c>
      <c r="O126">
        <f>IF(_xlfn.IFNA(VLOOKUP($B126,'ŠIFRANT ZA INDUSTRY'!J:J,1,0),0)=0,0,1)</f>
        <v>0</v>
      </c>
      <c r="P126">
        <f>IF(_xlfn.IFNA(VLOOKUP($B126,'ŠIFRANT ZA INDUSTRY'!K:K,1,0),0)=0,0,1)</f>
        <v>0</v>
      </c>
      <c r="Q126">
        <f>IF(_xlfn.IFNA(VLOOKUP($B126,'ŠIFRANT ZA INDUSTRY'!L:L,1,0),0)=0,0,1)</f>
        <v>0</v>
      </c>
      <c r="R126">
        <f>IF(_xlfn.IFNA(VLOOKUP($B126,'ŠIFRANT ZA INDUSTRY'!M:M,1,0),0)=0,0,1)</f>
        <v>0</v>
      </c>
      <c r="S126">
        <f>IF(_xlfn.IFNA(VLOOKUP($B126,'ŠIFRANT ZA INDUSTRY'!N:N,1,0),0)=0,0,1)</f>
        <v>0</v>
      </c>
      <c r="T126" t="b">
        <f t="shared" si="6"/>
        <v>1</v>
      </c>
    </row>
    <row r="127" spans="1:20" x14ac:dyDescent="0.3">
      <c r="A127" t="str">
        <f t="shared" si="5"/>
        <v>18.14</v>
      </c>
      <c r="B127" s="44" t="s">
        <v>466</v>
      </c>
      <c r="C127" s="25"/>
      <c r="D127" s="25" t="s">
        <v>465</v>
      </c>
      <c r="E127">
        <f t="shared" si="8"/>
        <v>1</v>
      </c>
      <c r="F127">
        <f>IF(_xlfn.IFNA(VLOOKUP(B127,'ŠIFRANT ZA INDUSTRY'!A:A,1,0),0)=0,0,1)</f>
        <v>0</v>
      </c>
      <c r="G127">
        <f>IF(_xlfn.IFNA(VLOOKUP($B127,'ŠIFRANT ZA INDUSTRY'!B:B,1,0),0)=0,0,1)</f>
        <v>0</v>
      </c>
      <c r="H127">
        <f>IF(_xlfn.IFNA(VLOOKUP($B127,'ŠIFRANT ZA INDUSTRY'!C:C,1,0),0)=0,0,1)</f>
        <v>0</v>
      </c>
      <c r="I127">
        <f>IF(_xlfn.IFNA(VLOOKUP($B127,'ŠIFRANT ZA INDUSTRY'!D:D,1,0),0)=0,0,1)</f>
        <v>0</v>
      </c>
      <c r="J127">
        <f>IF(_xlfn.IFNA(VLOOKUP($B127,'ŠIFRANT ZA INDUSTRY'!E:E,1,0),0)=0,0,1)</f>
        <v>0</v>
      </c>
      <c r="K127">
        <f>IF(_xlfn.IFNA(VLOOKUP($B127,'ŠIFRANT ZA INDUSTRY'!F:F,1,0),0)=0,0,1)</f>
        <v>0</v>
      </c>
      <c r="L127">
        <f>IF(_xlfn.IFNA(VLOOKUP($B127,'ŠIFRANT ZA INDUSTRY'!G:G,1,0),0)=0,0,1)</f>
        <v>0</v>
      </c>
      <c r="M127">
        <f>IF(_xlfn.IFNA(VLOOKUP($B127,'ŠIFRANT ZA INDUSTRY'!H:H,1,0),0)=0,0,1)</f>
        <v>1</v>
      </c>
      <c r="N127">
        <f>IF(_xlfn.IFNA(VLOOKUP($B127,'ŠIFRANT ZA INDUSTRY'!I:I,1,0),0)=0,0,1)</f>
        <v>0</v>
      </c>
      <c r="O127">
        <f>IF(_xlfn.IFNA(VLOOKUP($B127,'ŠIFRANT ZA INDUSTRY'!J:J,1,0),0)=0,0,1)</f>
        <v>0</v>
      </c>
      <c r="P127">
        <f>IF(_xlfn.IFNA(VLOOKUP($B127,'ŠIFRANT ZA INDUSTRY'!K:K,1,0),0)=0,0,1)</f>
        <v>0</v>
      </c>
      <c r="Q127">
        <f>IF(_xlfn.IFNA(VLOOKUP($B127,'ŠIFRANT ZA INDUSTRY'!L:L,1,0),0)=0,0,1)</f>
        <v>0</v>
      </c>
      <c r="R127">
        <f>IF(_xlfn.IFNA(VLOOKUP($B127,'ŠIFRANT ZA INDUSTRY'!M:M,1,0),0)=0,0,1)</f>
        <v>0</v>
      </c>
      <c r="S127">
        <f>IF(_xlfn.IFNA(VLOOKUP($B127,'ŠIFRANT ZA INDUSTRY'!N:N,1,0),0)=0,0,1)</f>
        <v>0</v>
      </c>
      <c r="T127" t="b">
        <f t="shared" si="6"/>
        <v>1</v>
      </c>
    </row>
    <row r="128" spans="1:20" x14ac:dyDescent="0.3">
      <c r="A128" t="str">
        <f t="shared" si="5"/>
        <v>18.20</v>
      </c>
      <c r="B128" s="44" t="s">
        <v>468</v>
      </c>
      <c r="C128" s="25"/>
      <c r="D128" s="25" t="s">
        <v>467</v>
      </c>
      <c r="E128">
        <f t="shared" si="8"/>
        <v>1</v>
      </c>
      <c r="F128">
        <f>IF(_xlfn.IFNA(VLOOKUP(B128,'ŠIFRANT ZA INDUSTRY'!A:A,1,0),0)=0,0,1)</f>
        <v>0</v>
      </c>
      <c r="G128">
        <f>IF(_xlfn.IFNA(VLOOKUP($B128,'ŠIFRANT ZA INDUSTRY'!B:B,1,0),0)=0,0,1)</f>
        <v>0</v>
      </c>
      <c r="H128">
        <f>IF(_xlfn.IFNA(VLOOKUP($B128,'ŠIFRANT ZA INDUSTRY'!C:C,1,0),0)=0,0,1)</f>
        <v>0</v>
      </c>
      <c r="I128">
        <f>IF(_xlfn.IFNA(VLOOKUP($B128,'ŠIFRANT ZA INDUSTRY'!D:D,1,0),0)=0,0,1)</f>
        <v>0</v>
      </c>
      <c r="J128">
        <f>IF(_xlfn.IFNA(VLOOKUP($B128,'ŠIFRANT ZA INDUSTRY'!E:E,1,0),0)=0,0,1)</f>
        <v>0</v>
      </c>
      <c r="K128">
        <f>IF(_xlfn.IFNA(VLOOKUP($B128,'ŠIFRANT ZA INDUSTRY'!F:F,1,0),0)=0,0,1)</f>
        <v>0</v>
      </c>
      <c r="L128">
        <f>IF(_xlfn.IFNA(VLOOKUP($B128,'ŠIFRANT ZA INDUSTRY'!G:G,1,0),0)=0,0,1)</f>
        <v>0</v>
      </c>
      <c r="M128">
        <f>IF(_xlfn.IFNA(VLOOKUP($B128,'ŠIFRANT ZA INDUSTRY'!H:H,1,0),0)=0,0,1)</f>
        <v>1</v>
      </c>
      <c r="N128">
        <f>IF(_xlfn.IFNA(VLOOKUP($B128,'ŠIFRANT ZA INDUSTRY'!I:I,1,0),0)=0,0,1)</f>
        <v>0</v>
      </c>
      <c r="O128">
        <f>IF(_xlfn.IFNA(VLOOKUP($B128,'ŠIFRANT ZA INDUSTRY'!J:J,1,0),0)=0,0,1)</f>
        <v>0</v>
      </c>
      <c r="P128">
        <f>IF(_xlfn.IFNA(VLOOKUP($B128,'ŠIFRANT ZA INDUSTRY'!K:K,1,0),0)=0,0,1)</f>
        <v>0</v>
      </c>
      <c r="Q128">
        <f>IF(_xlfn.IFNA(VLOOKUP($B128,'ŠIFRANT ZA INDUSTRY'!L:L,1,0),0)=0,0,1)</f>
        <v>0</v>
      </c>
      <c r="R128">
        <f>IF(_xlfn.IFNA(VLOOKUP($B128,'ŠIFRANT ZA INDUSTRY'!M:M,1,0),0)=0,0,1)</f>
        <v>0</v>
      </c>
      <c r="S128">
        <f>IF(_xlfn.IFNA(VLOOKUP($B128,'ŠIFRANT ZA INDUSTRY'!N:N,1,0),0)=0,0,1)</f>
        <v>0</v>
      </c>
      <c r="T128" t="b">
        <f t="shared" si="6"/>
        <v>1</v>
      </c>
    </row>
    <row r="129" spans="1:20" x14ac:dyDescent="0.3">
      <c r="A129" t="str">
        <f t="shared" si="5"/>
        <v>19.10</v>
      </c>
      <c r="B129" s="44" t="s">
        <v>470</v>
      </c>
      <c r="C129" s="25"/>
      <c r="D129" s="25" t="s">
        <v>469</v>
      </c>
      <c r="E129">
        <f t="shared" ref="E129:E153" si="9">IF(LEN(B129)=6,1,0)</f>
        <v>1</v>
      </c>
      <c r="F129">
        <f>IF(_xlfn.IFNA(VLOOKUP(B129,'ŠIFRANT ZA INDUSTRY'!A:A,1,0),0)=0,0,1)</f>
        <v>1</v>
      </c>
      <c r="G129">
        <f>IF(_xlfn.IFNA(VLOOKUP($B129,'ŠIFRANT ZA INDUSTRY'!B:B,1,0),0)=0,0,1)</f>
        <v>0</v>
      </c>
      <c r="H129">
        <f>IF(_xlfn.IFNA(VLOOKUP($B129,'ŠIFRANT ZA INDUSTRY'!C:C,1,0),0)=0,0,1)</f>
        <v>0</v>
      </c>
      <c r="I129">
        <f>IF(_xlfn.IFNA(VLOOKUP($B129,'ŠIFRANT ZA INDUSTRY'!D:D,1,0),0)=0,0,1)</f>
        <v>0</v>
      </c>
      <c r="J129">
        <f>IF(_xlfn.IFNA(VLOOKUP($B129,'ŠIFRANT ZA INDUSTRY'!E:E,1,0),0)=0,0,1)</f>
        <v>0</v>
      </c>
      <c r="K129">
        <f>IF(_xlfn.IFNA(VLOOKUP($B129,'ŠIFRANT ZA INDUSTRY'!F:F,1,0),0)=0,0,1)</f>
        <v>0</v>
      </c>
      <c r="L129">
        <f>IF(_xlfn.IFNA(VLOOKUP($B129,'ŠIFRANT ZA INDUSTRY'!G:G,1,0),0)=0,0,1)</f>
        <v>0</v>
      </c>
      <c r="M129">
        <f>IF(_xlfn.IFNA(VLOOKUP($B129,'ŠIFRANT ZA INDUSTRY'!H:H,1,0),0)=0,0,1)</f>
        <v>0</v>
      </c>
      <c r="N129">
        <f>IF(_xlfn.IFNA(VLOOKUP($B129,'ŠIFRANT ZA INDUSTRY'!I:I,1,0),0)=0,0,1)</f>
        <v>0</v>
      </c>
      <c r="O129">
        <f>IF(_xlfn.IFNA(VLOOKUP($B129,'ŠIFRANT ZA INDUSTRY'!J:J,1,0),0)=0,0,1)</f>
        <v>0</v>
      </c>
      <c r="P129">
        <f>IF(_xlfn.IFNA(VLOOKUP($B129,'ŠIFRANT ZA INDUSTRY'!K:K,1,0),0)=0,0,1)</f>
        <v>0</v>
      </c>
      <c r="Q129">
        <f>IF(_xlfn.IFNA(VLOOKUP($B129,'ŠIFRANT ZA INDUSTRY'!L:L,1,0),0)=0,0,1)</f>
        <v>0</v>
      </c>
      <c r="R129">
        <f>IF(_xlfn.IFNA(VLOOKUP($B129,'ŠIFRANT ZA INDUSTRY'!M:M,1,0),0)=0,0,1)</f>
        <v>0</v>
      </c>
      <c r="S129">
        <f>IF(_xlfn.IFNA(VLOOKUP($B129,'ŠIFRANT ZA INDUSTRY'!N:N,1,0),0)=0,0,1)</f>
        <v>0</v>
      </c>
      <c r="T129" t="b">
        <f t="shared" si="6"/>
        <v>1</v>
      </c>
    </row>
    <row r="130" spans="1:20" x14ac:dyDescent="0.3">
      <c r="A130" t="str">
        <f t="shared" si="5"/>
        <v>19.20</v>
      </c>
      <c r="B130" s="44" t="s">
        <v>472</v>
      </c>
      <c r="C130" s="25"/>
      <c r="D130" s="25" t="s">
        <v>471</v>
      </c>
      <c r="E130">
        <f t="shared" si="9"/>
        <v>1</v>
      </c>
      <c r="F130">
        <f>IF(_xlfn.IFNA(VLOOKUP(B130,'ŠIFRANT ZA INDUSTRY'!A:A,1,0),0)=0,0,1)</f>
        <v>1</v>
      </c>
      <c r="G130">
        <f>IF(_xlfn.IFNA(VLOOKUP($B130,'ŠIFRANT ZA INDUSTRY'!B:B,1,0),0)=0,0,1)</f>
        <v>0</v>
      </c>
      <c r="H130">
        <f>IF(_xlfn.IFNA(VLOOKUP($B130,'ŠIFRANT ZA INDUSTRY'!C:C,1,0),0)=0,0,1)</f>
        <v>0</v>
      </c>
      <c r="I130">
        <f>IF(_xlfn.IFNA(VLOOKUP($B130,'ŠIFRANT ZA INDUSTRY'!D:D,1,0),0)=0,0,1)</f>
        <v>0</v>
      </c>
      <c r="J130">
        <f>IF(_xlfn.IFNA(VLOOKUP($B130,'ŠIFRANT ZA INDUSTRY'!E:E,1,0),0)=0,0,1)</f>
        <v>0</v>
      </c>
      <c r="K130">
        <f>IF(_xlfn.IFNA(VLOOKUP($B130,'ŠIFRANT ZA INDUSTRY'!F:F,1,0),0)=0,0,1)</f>
        <v>0</v>
      </c>
      <c r="L130">
        <f>IF(_xlfn.IFNA(VLOOKUP($B130,'ŠIFRANT ZA INDUSTRY'!G:G,1,0),0)=0,0,1)</f>
        <v>0</v>
      </c>
      <c r="M130">
        <f>IF(_xlfn.IFNA(VLOOKUP($B130,'ŠIFRANT ZA INDUSTRY'!H:H,1,0),0)=0,0,1)</f>
        <v>0</v>
      </c>
      <c r="N130">
        <f>IF(_xlfn.IFNA(VLOOKUP($B130,'ŠIFRANT ZA INDUSTRY'!I:I,1,0),0)=0,0,1)</f>
        <v>0</v>
      </c>
      <c r="O130">
        <f>IF(_xlfn.IFNA(VLOOKUP($B130,'ŠIFRANT ZA INDUSTRY'!J:J,1,0),0)=0,0,1)</f>
        <v>0</v>
      </c>
      <c r="P130">
        <f>IF(_xlfn.IFNA(VLOOKUP($B130,'ŠIFRANT ZA INDUSTRY'!K:K,1,0),0)=0,0,1)</f>
        <v>0</v>
      </c>
      <c r="Q130">
        <f>IF(_xlfn.IFNA(VLOOKUP($B130,'ŠIFRANT ZA INDUSTRY'!L:L,1,0),0)=0,0,1)</f>
        <v>0</v>
      </c>
      <c r="R130">
        <f>IF(_xlfn.IFNA(VLOOKUP($B130,'ŠIFRANT ZA INDUSTRY'!M:M,1,0),0)=0,0,1)</f>
        <v>0</v>
      </c>
      <c r="S130">
        <f>IF(_xlfn.IFNA(VLOOKUP($B130,'ŠIFRANT ZA INDUSTRY'!N:N,1,0),0)=0,0,1)</f>
        <v>0</v>
      </c>
      <c r="T130" t="b">
        <f t="shared" si="6"/>
        <v>1</v>
      </c>
    </row>
    <row r="131" spans="1:20" x14ac:dyDescent="0.3">
      <c r="A131" t="str">
        <f t="shared" si="5"/>
        <v>20.11</v>
      </c>
      <c r="B131" s="44" t="s">
        <v>474</v>
      </c>
      <c r="C131" s="25"/>
      <c r="D131" s="25" t="s">
        <v>473</v>
      </c>
      <c r="E131">
        <f t="shared" si="9"/>
        <v>1</v>
      </c>
      <c r="F131">
        <f>IF(_xlfn.IFNA(VLOOKUP(B131,'ŠIFRANT ZA INDUSTRY'!A:A,1,0),0)=0,0,1)</f>
        <v>0</v>
      </c>
      <c r="G131">
        <f>IF(_xlfn.IFNA(VLOOKUP($B131,'ŠIFRANT ZA INDUSTRY'!B:B,1,0),0)=0,0,1)</f>
        <v>1</v>
      </c>
      <c r="H131">
        <f>IF(_xlfn.IFNA(VLOOKUP($B131,'ŠIFRANT ZA INDUSTRY'!C:C,1,0),0)=0,0,1)</f>
        <v>0</v>
      </c>
      <c r="I131">
        <f>IF(_xlfn.IFNA(VLOOKUP($B131,'ŠIFRANT ZA INDUSTRY'!D:D,1,0),0)=0,0,1)</f>
        <v>0</v>
      </c>
      <c r="J131">
        <f>IF(_xlfn.IFNA(VLOOKUP($B131,'ŠIFRANT ZA INDUSTRY'!E:E,1,0),0)=0,0,1)</f>
        <v>0</v>
      </c>
      <c r="K131">
        <f>IF(_xlfn.IFNA(VLOOKUP($B131,'ŠIFRANT ZA INDUSTRY'!F:F,1,0),0)=0,0,1)</f>
        <v>0</v>
      </c>
      <c r="L131">
        <f>IF(_xlfn.IFNA(VLOOKUP($B131,'ŠIFRANT ZA INDUSTRY'!G:G,1,0),0)=0,0,1)</f>
        <v>0</v>
      </c>
      <c r="M131">
        <f>IF(_xlfn.IFNA(VLOOKUP($B131,'ŠIFRANT ZA INDUSTRY'!H:H,1,0),0)=0,0,1)</f>
        <v>0</v>
      </c>
      <c r="N131">
        <f>IF(_xlfn.IFNA(VLOOKUP($B131,'ŠIFRANT ZA INDUSTRY'!I:I,1,0),0)=0,0,1)</f>
        <v>0</v>
      </c>
      <c r="O131">
        <f>IF(_xlfn.IFNA(VLOOKUP($B131,'ŠIFRANT ZA INDUSTRY'!J:J,1,0),0)=0,0,1)</f>
        <v>0</v>
      </c>
      <c r="P131">
        <f>IF(_xlfn.IFNA(VLOOKUP($B131,'ŠIFRANT ZA INDUSTRY'!K:K,1,0),0)=0,0,1)</f>
        <v>0</v>
      </c>
      <c r="Q131">
        <f>IF(_xlfn.IFNA(VLOOKUP($B131,'ŠIFRANT ZA INDUSTRY'!L:L,1,0),0)=0,0,1)</f>
        <v>0</v>
      </c>
      <c r="R131">
        <f>IF(_xlfn.IFNA(VLOOKUP($B131,'ŠIFRANT ZA INDUSTRY'!M:M,1,0),0)=0,0,1)</f>
        <v>0</v>
      </c>
      <c r="S131">
        <f>IF(_xlfn.IFNA(VLOOKUP($B131,'ŠIFRANT ZA INDUSTRY'!N:N,1,0),0)=0,0,1)</f>
        <v>0</v>
      </c>
      <c r="T131" t="b">
        <f t="shared" si="6"/>
        <v>1</v>
      </c>
    </row>
    <row r="132" spans="1:20" x14ac:dyDescent="0.3">
      <c r="A132" t="str">
        <f t="shared" ref="A132:A195" si="10">LEFT(B132,5)</f>
        <v>20.12</v>
      </c>
      <c r="B132" s="44" t="s">
        <v>476</v>
      </c>
      <c r="C132" s="25"/>
      <c r="D132" s="25" t="s">
        <v>475</v>
      </c>
      <c r="E132">
        <f t="shared" si="9"/>
        <v>1</v>
      </c>
      <c r="F132">
        <f>IF(_xlfn.IFNA(VLOOKUP(B132,'ŠIFRANT ZA INDUSTRY'!A:A,1,0),0)=0,0,1)</f>
        <v>0</v>
      </c>
      <c r="G132">
        <f>IF(_xlfn.IFNA(VLOOKUP($B132,'ŠIFRANT ZA INDUSTRY'!B:B,1,0),0)=0,0,1)</f>
        <v>1</v>
      </c>
      <c r="H132">
        <f>IF(_xlfn.IFNA(VLOOKUP($B132,'ŠIFRANT ZA INDUSTRY'!C:C,1,0),0)=0,0,1)</f>
        <v>0</v>
      </c>
      <c r="I132">
        <f>IF(_xlfn.IFNA(VLOOKUP($B132,'ŠIFRANT ZA INDUSTRY'!D:D,1,0),0)=0,0,1)</f>
        <v>0</v>
      </c>
      <c r="J132">
        <f>IF(_xlfn.IFNA(VLOOKUP($B132,'ŠIFRANT ZA INDUSTRY'!E:E,1,0),0)=0,0,1)</f>
        <v>0</v>
      </c>
      <c r="K132">
        <f>IF(_xlfn.IFNA(VLOOKUP($B132,'ŠIFRANT ZA INDUSTRY'!F:F,1,0),0)=0,0,1)</f>
        <v>0</v>
      </c>
      <c r="L132">
        <f>IF(_xlfn.IFNA(VLOOKUP($B132,'ŠIFRANT ZA INDUSTRY'!G:G,1,0),0)=0,0,1)</f>
        <v>0</v>
      </c>
      <c r="M132">
        <f>IF(_xlfn.IFNA(VLOOKUP($B132,'ŠIFRANT ZA INDUSTRY'!H:H,1,0),0)=0,0,1)</f>
        <v>0</v>
      </c>
      <c r="N132">
        <f>IF(_xlfn.IFNA(VLOOKUP($B132,'ŠIFRANT ZA INDUSTRY'!I:I,1,0),0)=0,0,1)</f>
        <v>0</v>
      </c>
      <c r="O132">
        <f>IF(_xlfn.IFNA(VLOOKUP($B132,'ŠIFRANT ZA INDUSTRY'!J:J,1,0),0)=0,0,1)</f>
        <v>0</v>
      </c>
      <c r="P132">
        <f>IF(_xlfn.IFNA(VLOOKUP($B132,'ŠIFRANT ZA INDUSTRY'!K:K,1,0),0)=0,0,1)</f>
        <v>0</v>
      </c>
      <c r="Q132">
        <f>IF(_xlfn.IFNA(VLOOKUP($B132,'ŠIFRANT ZA INDUSTRY'!L:L,1,0),0)=0,0,1)</f>
        <v>0</v>
      </c>
      <c r="R132">
        <f>IF(_xlfn.IFNA(VLOOKUP($B132,'ŠIFRANT ZA INDUSTRY'!M:M,1,0),0)=0,0,1)</f>
        <v>0</v>
      </c>
      <c r="S132">
        <f>IF(_xlfn.IFNA(VLOOKUP($B132,'ŠIFRANT ZA INDUSTRY'!N:N,1,0),0)=0,0,1)</f>
        <v>0</v>
      </c>
      <c r="T132" t="b">
        <f t="shared" ref="T132:T195" si="11">IF(SUM(F132:S132)&gt;0,TRUE,FALSE)</f>
        <v>1</v>
      </c>
    </row>
    <row r="133" spans="1:20" x14ac:dyDescent="0.3">
      <c r="A133" t="str">
        <f t="shared" si="10"/>
        <v>20.13</v>
      </c>
      <c r="B133" s="44" t="s">
        <v>478</v>
      </c>
      <c r="C133" s="25"/>
      <c r="D133" s="25" t="s">
        <v>477</v>
      </c>
      <c r="E133">
        <f t="shared" si="9"/>
        <v>1</v>
      </c>
      <c r="F133">
        <f>IF(_xlfn.IFNA(VLOOKUP(B133,'ŠIFRANT ZA INDUSTRY'!A:A,1,0),0)=0,0,1)</f>
        <v>0</v>
      </c>
      <c r="G133">
        <f>IF(_xlfn.IFNA(VLOOKUP($B133,'ŠIFRANT ZA INDUSTRY'!B:B,1,0),0)=0,0,1)</f>
        <v>1</v>
      </c>
      <c r="H133">
        <f>IF(_xlfn.IFNA(VLOOKUP($B133,'ŠIFRANT ZA INDUSTRY'!C:C,1,0),0)=0,0,1)</f>
        <v>0</v>
      </c>
      <c r="I133">
        <f>IF(_xlfn.IFNA(VLOOKUP($B133,'ŠIFRANT ZA INDUSTRY'!D:D,1,0),0)=0,0,1)</f>
        <v>0</v>
      </c>
      <c r="J133">
        <f>IF(_xlfn.IFNA(VLOOKUP($B133,'ŠIFRANT ZA INDUSTRY'!E:E,1,0),0)=0,0,1)</f>
        <v>0</v>
      </c>
      <c r="K133">
        <f>IF(_xlfn.IFNA(VLOOKUP($B133,'ŠIFRANT ZA INDUSTRY'!F:F,1,0),0)=0,0,1)</f>
        <v>0</v>
      </c>
      <c r="L133">
        <f>IF(_xlfn.IFNA(VLOOKUP($B133,'ŠIFRANT ZA INDUSTRY'!G:G,1,0),0)=0,0,1)</f>
        <v>0</v>
      </c>
      <c r="M133">
        <f>IF(_xlfn.IFNA(VLOOKUP($B133,'ŠIFRANT ZA INDUSTRY'!H:H,1,0),0)=0,0,1)</f>
        <v>0</v>
      </c>
      <c r="N133">
        <f>IF(_xlfn.IFNA(VLOOKUP($B133,'ŠIFRANT ZA INDUSTRY'!I:I,1,0),0)=0,0,1)</f>
        <v>0</v>
      </c>
      <c r="O133">
        <f>IF(_xlfn.IFNA(VLOOKUP($B133,'ŠIFRANT ZA INDUSTRY'!J:J,1,0),0)=0,0,1)</f>
        <v>0</v>
      </c>
      <c r="P133">
        <f>IF(_xlfn.IFNA(VLOOKUP($B133,'ŠIFRANT ZA INDUSTRY'!K:K,1,0),0)=0,0,1)</f>
        <v>0</v>
      </c>
      <c r="Q133">
        <f>IF(_xlfn.IFNA(VLOOKUP($B133,'ŠIFRANT ZA INDUSTRY'!L:L,1,0),0)=0,0,1)</f>
        <v>0</v>
      </c>
      <c r="R133">
        <f>IF(_xlfn.IFNA(VLOOKUP($B133,'ŠIFRANT ZA INDUSTRY'!M:M,1,0),0)=0,0,1)</f>
        <v>0</v>
      </c>
      <c r="S133">
        <f>IF(_xlfn.IFNA(VLOOKUP($B133,'ŠIFRANT ZA INDUSTRY'!N:N,1,0),0)=0,0,1)</f>
        <v>0</v>
      </c>
      <c r="T133" t="b">
        <f t="shared" si="11"/>
        <v>1</v>
      </c>
    </row>
    <row r="134" spans="1:20" x14ac:dyDescent="0.3">
      <c r="A134" t="str">
        <f t="shared" si="10"/>
        <v>20.14</v>
      </c>
      <c r="B134" s="44" t="s">
        <v>480</v>
      </c>
      <c r="C134" s="25"/>
      <c r="D134" s="25" t="s">
        <v>479</v>
      </c>
      <c r="E134">
        <f t="shared" si="9"/>
        <v>1</v>
      </c>
      <c r="F134">
        <f>IF(_xlfn.IFNA(VLOOKUP(B134,'ŠIFRANT ZA INDUSTRY'!A:A,1,0),0)=0,0,1)</f>
        <v>0</v>
      </c>
      <c r="G134">
        <f>IF(_xlfn.IFNA(VLOOKUP($B134,'ŠIFRANT ZA INDUSTRY'!B:B,1,0),0)=0,0,1)</f>
        <v>1</v>
      </c>
      <c r="H134">
        <f>IF(_xlfn.IFNA(VLOOKUP($B134,'ŠIFRANT ZA INDUSTRY'!C:C,1,0),0)=0,0,1)</f>
        <v>0</v>
      </c>
      <c r="I134">
        <f>IF(_xlfn.IFNA(VLOOKUP($B134,'ŠIFRANT ZA INDUSTRY'!D:D,1,0),0)=0,0,1)</f>
        <v>0</v>
      </c>
      <c r="J134">
        <f>IF(_xlfn.IFNA(VLOOKUP($B134,'ŠIFRANT ZA INDUSTRY'!E:E,1,0),0)=0,0,1)</f>
        <v>0</v>
      </c>
      <c r="K134">
        <f>IF(_xlfn.IFNA(VLOOKUP($B134,'ŠIFRANT ZA INDUSTRY'!F:F,1,0),0)=0,0,1)</f>
        <v>0</v>
      </c>
      <c r="L134">
        <f>IF(_xlfn.IFNA(VLOOKUP($B134,'ŠIFRANT ZA INDUSTRY'!G:G,1,0),0)=0,0,1)</f>
        <v>0</v>
      </c>
      <c r="M134">
        <f>IF(_xlfn.IFNA(VLOOKUP($B134,'ŠIFRANT ZA INDUSTRY'!H:H,1,0),0)=0,0,1)</f>
        <v>0</v>
      </c>
      <c r="N134">
        <f>IF(_xlfn.IFNA(VLOOKUP($B134,'ŠIFRANT ZA INDUSTRY'!I:I,1,0),0)=0,0,1)</f>
        <v>0</v>
      </c>
      <c r="O134">
        <f>IF(_xlfn.IFNA(VLOOKUP($B134,'ŠIFRANT ZA INDUSTRY'!J:J,1,0),0)=0,0,1)</f>
        <v>0</v>
      </c>
      <c r="P134">
        <f>IF(_xlfn.IFNA(VLOOKUP($B134,'ŠIFRANT ZA INDUSTRY'!K:K,1,0),0)=0,0,1)</f>
        <v>0</v>
      </c>
      <c r="Q134">
        <f>IF(_xlfn.IFNA(VLOOKUP($B134,'ŠIFRANT ZA INDUSTRY'!L:L,1,0),0)=0,0,1)</f>
        <v>0</v>
      </c>
      <c r="R134">
        <f>IF(_xlfn.IFNA(VLOOKUP($B134,'ŠIFRANT ZA INDUSTRY'!M:M,1,0),0)=0,0,1)</f>
        <v>0</v>
      </c>
      <c r="S134">
        <f>IF(_xlfn.IFNA(VLOOKUP($B134,'ŠIFRANT ZA INDUSTRY'!N:N,1,0),0)=0,0,1)</f>
        <v>0</v>
      </c>
      <c r="T134" t="b">
        <f t="shared" si="11"/>
        <v>1</v>
      </c>
    </row>
    <row r="135" spans="1:20" x14ac:dyDescent="0.3">
      <c r="A135" t="str">
        <f t="shared" si="10"/>
        <v>20.15</v>
      </c>
      <c r="B135" s="44" t="s">
        <v>482</v>
      </c>
      <c r="C135" s="25"/>
      <c r="D135" s="25" t="s">
        <v>481</v>
      </c>
      <c r="E135">
        <f t="shared" si="9"/>
        <v>1</v>
      </c>
      <c r="F135">
        <f>IF(_xlfn.IFNA(VLOOKUP(B135,'ŠIFRANT ZA INDUSTRY'!A:A,1,0),0)=0,0,1)</f>
        <v>0</v>
      </c>
      <c r="G135">
        <f>IF(_xlfn.IFNA(VLOOKUP($B135,'ŠIFRANT ZA INDUSTRY'!B:B,1,0),0)=0,0,1)</f>
        <v>1</v>
      </c>
      <c r="H135">
        <f>IF(_xlfn.IFNA(VLOOKUP($B135,'ŠIFRANT ZA INDUSTRY'!C:C,1,0),0)=0,0,1)</f>
        <v>0</v>
      </c>
      <c r="I135">
        <f>IF(_xlfn.IFNA(VLOOKUP($B135,'ŠIFRANT ZA INDUSTRY'!D:D,1,0),0)=0,0,1)</f>
        <v>0</v>
      </c>
      <c r="J135">
        <f>IF(_xlfn.IFNA(VLOOKUP($B135,'ŠIFRANT ZA INDUSTRY'!E:E,1,0),0)=0,0,1)</f>
        <v>0</v>
      </c>
      <c r="K135">
        <f>IF(_xlfn.IFNA(VLOOKUP($B135,'ŠIFRANT ZA INDUSTRY'!F:F,1,0),0)=0,0,1)</f>
        <v>0</v>
      </c>
      <c r="L135">
        <f>IF(_xlfn.IFNA(VLOOKUP($B135,'ŠIFRANT ZA INDUSTRY'!G:G,1,0),0)=0,0,1)</f>
        <v>0</v>
      </c>
      <c r="M135">
        <f>IF(_xlfn.IFNA(VLOOKUP($B135,'ŠIFRANT ZA INDUSTRY'!H:H,1,0),0)=0,0,1)</f>
        <v>0</v>
      </c>
      <c r="N135">
        <f>IF(_xlfn.IFNA(VLOOKUP($B135,'ŠIFRANT ZA INDUSTRY'!I:I,1,0),0)=0,0,1)</f>
        <v>0</v>
      </c>
      <c r="O135">
        <f>IF(_xlfn.IFNA(VLOOKUP($B135,'ŠIFRANT ZA INDUSTRY'!J:J,1,0),0)=0,0,1)</f>
        <v>0</v>
      </c>
      <c r="P135">
        <f>IF(_xlfn.IFNA(VLOOKUP($B135,'ŠIFRANT ZA INDUSTRY'!K:K,1,0),0)=0,0,1)</f>
        <v>0</v>
      </c>
      <c r="Q135">
        <f>IF(_xlfn.IFNA(VLOOKUP($B135,'ŠIFRANT ZA INDUSTRY'!L:L,1,0),0)=0,0,1)</f>
        <v>0</v>
      </c>
      <c r="R135">
        <f>IF(_xlfn.IFNA(VLOOKUP($B135,'ŠIFRANT ZA INDUSTRY'!M:M,1,0),0)=0,0,1)</f>
        <v>0</v>
      </c>
      <c r="S135">
        <f>IF(_xlfn.IFNA(VLOOKUP($B135,'ŠIFRANT ZA INDUSTRY'!N:N,1,0),0)=0,0,1)</f>
        <v>0</v>
      </c>
      <c r="T135" t="b">
        <f t="shared" si="11"/>
        <v>1</v>
      </c>
    </row>
    <row r="136" spans="1:20" x14ac:dyDescent="0.3">
      <c r="A136" t="str">
        <f t="shared" si="10"/>
        <v>20.16</v>
      </c>
      <c r="B136" s="44" t="s">
        <v>484</v>
      </c>
      <c r="C136" s="25"/>
      <c r="D136" s="25" t="s">
        <v>483</v>
      </c>
      <c r="E136">
        <f t="shared" si="9"/>
        <v>1</v>
      </c>
      <c r="F136">
        <f>IF(_xlfn.IFNA(VLOOKUP(B136,'ŠIFRANT ZA INDUSTRY'!A:A,1,0),0)=0,0,1)</f>
        <v>0</v>
      </c>
      <c r="G136">
        <f>IF(_xlfn.IFNA(VLOOKUP($B136,'ŠIFRANT ZA INDUSTRY'!B:B,1,0),0)=0,0,1)</f>
        <v>1</v>
      </c>
      <c r="H136">
        <f>IF(_xlfn.IFNA(VLOOKUP($B136,'ŠIFRANT ZA INDUSTRY'!C:C,1,0),0)=0,0,1)</f>
        <v>0</v>
      </c>
      <c r="I136">
        <f>IF(_xlfn.IFNA(VLOOKUP($B136,'ŠIFRANT ZA INDUSTRY'!D:D,1,0),0)=0,0,1)</f>
        <v>0</v>
      </c>
      <c r="J136">
        <f>IF(_xlfn.IFNA(VLOOKUP($B136,'ŠIFRANT ZA INDUSTRY'!E:E,1,0),0)=0,0,1)</f>
        <v>0</v>
      </c>
      <c r="K136">
        <f>IF(_xlfn.IFNA(VLOOKUP($B136,'ŠIFRANT ZA INDUSTRY'!F:F,1,0),0)=0,0,1)</f>
        <v>0</v>
      </c>
      <c r="L136">
        <f>IF(_xlfn.IFNA(VLOOKUP($B136,'ŠIFRANT ZA INDUSTRY'!G:G,1,0),0)=0,0,1)</f>
        <v>0</v>
      </c>
      <c r="M136">
        <f>IF(_xlfn.IFNA(VLOOKUP($B136,'ŠIFRANT ZA INDUSTRY'!H:H,1,0),0)=0,0,1)</f>
        <v>0</v>
      </c>
      <c r="N136">
        <f>IF(_xlfn.IFNA(VLOOKUP($B136,'ŠIFRANT ZA INDUSTRY'!I:I,1,0),0)=0,0,1)</f>
        <v>0</v>
      </c>
      <c r="O136">
        <f>IF(_xlfn.IFNA(VLOOKUP($B136,'ŠIFRANT ZA INDUSTRY'!J:J,1,0),0)=0,0,1)</f>
        <v>0</v>
      </c>
      <c r="P136">
        <f>IF(_xlfn.IFNA(VLOOKUP($B136,'ŠIFRANT ZA INDUSTRY'!K:K,1,0),0)=0,0,1)</f>
        <v>0</v>
      </c>
      <c r="Q136">
        <f>IF(_xlfn.IFNA(VLOOKUP($B136,'ŠIFRANT ZA INDUSTRY'!L:L,1,0),0)=0,0,1)</f>
        <v>0</v>
      </c>
      <c r="R136">
        <f>IF(_xlfn.IFNA(VLOOKUP($B136,'ŠIFRANT ZA INDUSTRY'!M:M,1,0),0)=0,0,1)</f>
        <v>0</v>
      </c>
      <c r="S136">
        <f>IF(_xlfn.IFNA(VLOOKUP($B136,'ŠIFRANT ZA INDUSTRY'!N:N,1,0),0)=0,0,1)</f>
        <v>0</v>
      </c>
      <c r="T136" t="b">
        <f t="shared" si="11"/>
        <v>1</v>
      </c>
    </row>
    <row r="137" spans="1:20" x14ac:dyDescent="0.3">
      <c r="A137" t="str">
        <f t="shared" si="10"/>
        <v>20.17</v>
      </c>
      <c r="B137" s="44" t="s">
        <v>486</v>
      </c>
      <c r="C137" s="25"/>
      <c r="D137" s="25" t="s">
        <v>485</v>
      </c>
      <c r="E137">
        <f t="shared" si="9"/>
        <v>1</v>
      </c>
      <c r="F137">
        <f>IF(_xlfn.IFNA(VLOOKUP(B137,'ŠIFRANT ZA INDUSTRY'!A:A,1,0),0)=0,0,1)</f>
        <v>0</v>
      </c>
      <c r="G137">
        <f>IF(_xlfn.IFNA(VLOOKUP($B137,'ŠIFRANT ZA INDUSTRY'!B:B,1,0),0)=0,0,1)</f>
        <v>1</v>
      </c>
      <c r="H137">
        <f>IF(_xlfn.IFNA(VLOOKUP($B137,'ŠIFRANT ZA INDUSTRY'!C:C,1,0),0)=0,0,1)</f>
        <v>0</v>
      </c>
      <c r="I137">
        <f>IF(_xlfn.IFNA(VLOOKUP($B137,'ŠIFRANT ZA INDUSTRY'!D:D,1,0),0)=0,0,1)</f>
        <v>0</v>
      </c>
      <c r="J137">
        <f>IF(_xlfn.IFNA(VLOOKUP($B137,'ŠIFRANT ZA INDUSTRY'!E:E,1,0),0)=0,0,1)</f>
        <v>0</v>
      </c>
      <c r="K137">
        <f>IF(_xlfn.IFNA(VLOOKUP($B137,'ŠIFRANT ZA INDUSTRY'!F:F,1,0),0)=0,0,1)</f>
        <v>0</v>
      </c>
      <c r="L137">
        <f>IF(_xlfn.IFNA(VLOOKUP($B137,'ŠIFRANT ZA INDUSTRY'!G:G,1,0),0)=0,0,1)</f>
        <v>0</v>
      </c>
      <c r="M137">
        <f>IF(_xlfn.IFNA(VLOOKUP($B137,'ŠIFRANT ZA INDUSTRY'!H:H,1,0),0)=0,0,1)</f>
        <v>0</v>
      </c>
      <c r="N137">
        <f>IF(_xlfn.IFNA(VLOOKUP($B137,'ŠIFRANT ZA INDUSTRY'!I:I,1,0),0)=0,0,1)</f>
        <v>0</v>
      </c>
      <c r="O137">
        <f>IF(_xlfn.IFNA(VLOOKUP($B137,'ŠIFRANT ZA INDUSTRY'!J:J,1,0),0)=0,0,1)</f>
        <v>0</v>
      </c>
      <c r="P137">
        <f>IF(_xlfn.IFNA(VLOOKUP($B137,'ŠIFRANT ZA INDUSTRY'!K:K,1,0),0)=0,0,1)</f>
        <v>0</v>
      </c>
      <c r="Q137">
        <f>IF(_xlfn.IFNA(VLOOKUP($B137,'ŠIFRANT ZA INDUSTRY'!L:L,1,0),0)=0,0,1)</f>
        <v>0</v>
      </c>
      <c r="R137">
        <f>IF(_xlfn.IFNA(VLOOKUP($B137,'ŠIFRANT ZA INDUSTRY'!M:M,1,0),0)=0,0,1)</f>
        <v>0</v>
      </c>
      <c r="S137">
        <f>IF(_xlfn.IFNA(VLOOKUP($B137,'ŠIFRANT ZA INDUSTRY'!N:N,1,0),0)=0,0,1)</f>
        <v>0</v>
      </c>
      <c r="T137" t="b">
        <f t="shared" si="11"/>
        <v>1</v>
      </c>
    </row>
    <row r="138" spans="1:20" x14ac:dyDescent="0.3">
      <c r="A138" t="str">
        <f t="shared" si="10"/>
        <v>20.20</v>
      </c>
      <c r="B138" s="44" t="s">
        <v>488</v>
      </c>
      <c r="C138" s="25"/>
      <c r="D138" s="25" t="s">
        <v>487</v>
      </c>
      <c r="E138">
        <f t="shared" si="9"/>
        <v>1</v>
      </c>
      <c r="F138">
        <f>IF(_xlfn.IFNA(VLOOKUP(B138,'ŠIFRANT ZA INDUSTRY'!A:A,1,0),0)=0,0,1)</f>
        <v>0</v>
      </c>
      <c r="G138">
        <f>IF(_xlfn.IFNA(VLOOKUP($B138,'ŠIFRANT ZA INDUSTRY'!B:B,1,0),0)=0,0,1)</f>
        <v>1</v>
      </c>
      <c r="H138">
        <f>IF(_xlfn.IFNA(VLOOKUP($B138,'ŠIFRANT ZA INDUSTRY'!C:C,1,0),0)=0,0,1)</f>
        <v>0</v>
      </c>
      <c r="I138">
        <f>IF(_xlfn.IFNA(VLOOKUP($B138,'ŠIFRANT ZA INDUSTRY'!D:D,1,0),0)=0,0,1)</f>
        <v>0</v>
      </c>
      <c r="J138">
        <f>IF(_xlfn.IFNA(VLOOKUP($B138,'ŠIFRANT ZA INDUSTRY'!E:E,1,0),0)=0,0,1)</f>
        <v>0</v>
      </c>
      <c r="K138">
        <f>IF(_xlfn.IFNA(VLOOKUP($B138,'ŠIFRANT ZA INDUSTRY'!F:F,1,0),0)=0,0,1)</f>
        <v>0</v>
      </c>
      <c r="L138">
        <f>IF(_xlfn.IFNA(VLOOKUP($B138,'ŠIFRANT ZA INDUSTRY'!G:G,1,0),0)=0,0,1)</f>
        <v>0</v>
      </c>
      <c r="M138">
        <f>IF(_xlfn.IFNA(VLOOKUP($B138,'ŠIFRANT ZA INDUSTRY'!H:H,1,0),0)=0,0,1)</f>
        <v>0</v>
      </c>
      <c r="N138">
        <f>IF(_xlfn.IFNA(VLOOKUP($B138,'ŠIFRANT ZA INDUSTRY'!I:I,1,0),0)=0,0,1)</f>
        <v>0</v>
      </c>
      <c r="O138">
        <f>IF(_xlfn.IFNA(VLOOKUP($B138,'ŠIFRANT ZA INDUSTRY'!J:J,1,0),0)=0,0,1)</f>
        <v>0</v>
      </c>
      <c r="P138">
        <f>IF(_xlfn.IFNA(VLOOKUP($B138,'ŠIFRANT ZA INDUSTRY'!K:K,1,0),0)=0,0,1)</f>
        <v>0</v>
      </c>
      <c r="Q138">
        <f>IF(_xlfn.IFNA(VLOOKUP($B138,'ŠIFRANT ZA INDUSTRY'!L:L,1,0),0)=0,0,1)</f>
        <v>0</v>
      </c>
      <c r="R138">
        <f>IF(_xlfn.IFNA(VLOOKUP($B138,'ŠIFRANT ZA INDUSTRY'!M:M,1,0),0)=0,0,1)</f>
        <v>0</v>
      </c>
      <c r="S138">
        <f>IF(_xlfn.IFNA(VLOOKUP($B138,'ŠIFRANT ZA INDUSTRY'!N:N,1,0),0)=0,0,1)</f>
        <v>0</v>
      </c>
      <c r="T138" t="b">
        <f t="shared" si="11"/>
        <v>1</v>
      </c>
    </row>
    <row r="139" spans="1:20" x14ac:dyDescent="0.3">
      <c r="A139" t="str">
        <f t="shared" si="10"/>
        <v>20.30</v>
      </c>
      <c r="B139" s="44" t="s">
        <v>490</v>
      </c>
      <c r="C139" s="25"/>
      <c r="D139" s="25" t="s">
        <v>489</v>
      </c>
      <c r="E139">
        <f t="shared" si="9"/>
        <v>1</v>
      </c>
      <c r="F139">
        <f>IF(_xlfn.IFNA(VLOOKUP(B139,'ŠIFRANT ZA INDUSTRY'!A:A,1,0),0)=0,0,1)</f>
        <v>0</v>
      </c>
      <c r="G139">
        <f>IF(_xlfn.IFNA(VLOOKUP($B139,'ŠIFRANT ZA INDUSTRY'!B:B,1,0),0)=0,0,1)</f>
        <v>1</v>
      </c>
      <c r="H139">
        <f>IF(_xlfn.IFNA(VLOOKUP($B139,'ŠIFRANT ZA INDUSTRY'!C:C,1,0),0)=0,0,1)</f>
        <v>0</v>
      </c>
      <c r="I139">
        <f>IF(_xlfn.IFNA(VLOOKUP($B139,'ŠIFRANT ZA INDUSTRY'!D:D,1,0),0)=0,0,1)</f>
        <v>0</v>
      </c>
      <c r="J139">
        <f>IF(_xlfn.IFNA(VLOOKUP($B139,'ŠIFRANT ZA INDUSTRY'!E:E,1,0),0)=0,0,1)</f>
        <v>0</v>
      </c>
      <c r="K139">
        <f>IF(_xlfn.IFNA(VLOOKUP($B139,'ŠIFRANT ZA INDUSTRY'!F:F,1,0),0)=0,0,1)</f>
        <v>0</v>
      </c>
      <c r="L139">
        <f>IF(_xlfn.IFNA(VLOOKUP($B139,'ŠIFRANT ZA INDUSTRY'!G:G,1,0),0)=0,0,1)</f>
        <v>0</v>
      </c>
      <c r="M139">
        <f>IF(_xlfn.IFNA(VLOOKUP($B139,'ŠIFRANT ZA INDUSTRY'!H:H,1,0),0)=0,0,1)</f>
        <v>0</v>
      </c>
      <c r="N139">
        <f>IF(_xlfn.IFNA(VLOOKUP($B139,'ŠIFRANT ZA INDUSTRY'!I:I,1,0),0)=0,0,1)</f>
        <v>0</v>
      </c>
      <c r="O139">
        <f>IF(_xlfn.IFNA(VLOOKUP($B139,'ŠIFRANT ZA INDUSTRY'!J:J,1,0),0)=0,0,1)</f>
        <v>0</v>
      </c>
      <c r="P139">
        <f>IF(_xlfn.IFNA(VLOOKUP($B139,'ŠIFRANT ZA INDUSTRY'!K:K,1,0),0)=0,0,1)</f>
        <v>0</v>
      </c>
      <c r="Q139">
        <f>IF(_xlfn.IFNA(VLOOKUP($B139,'ŠIFRANT ZA INDUSTRY'!L:L,1,0),0)=0,0,1)</f>
        <v>0</v>
      </c>
      <c r="R139">
        <f>IF(_xlfn.IFNA(VLOOKUP($B139,'ŠIFRANT ZA INDUSTRY'!M:M,1,0),0)=0,0,1)</f>
        <v>0</v>
      </c>
      <c r="S139">
        <f>IF(_xlfn.IFNA(VLOOKUP($B139,'ŠIFRANT ZA INDUSTRY'!N:N,1,0),0)=0,0,1)</f>
        <v>0</v>
      </c>
      <c r="T139" t="b">
        <f t="shared" si="11"/>
        <v>1</v>
      </c>
    </row>
    <row r="140" spans="1:20" x14ac:dyDescent="0.3">
      <c r="A140" t="str">
        <f t="shared" si="10"/>
        <v>20.41</v>
      </c>
      <c r="B140" s="44" t="s">
        <v>492</v>
      </c>
      <c r="C140" s="25"/>
      <c r="D140" s="25" t="s">
        <v>491</v>
      </c>
      <c r="E140">
        <f t="shared" si="9"/>
        <v>1</v>
      </c>
      <c r="F140">
        <f>IF(_xlfn.IFNA(VLOOKUP(B140,'ŠIFRANT ZA INDUSTRY'!A:A,1,0),0)=0,0,1)</f>
        <v>0</v>
      </c>
      <c r="G140">
        <f>IF(_xlfn.IFNA(VLOOKUP($B140,'ŠIFRANT ZA INDUSTRY'!B:B,1,0),0)=0,0,1)</f>
        <v>1</v>
      </c>
      <c r="H140">
        <f>IF(_xlfn.IFNA(VLOOKUP($B140,'ŠIFRANT ZA INDUSTRY'!C:C,1,0),0)=0,0,1)</f>
        <v>0</v>
      </c>
      <c r="I140">
        <f>IF(_xlfn.IFNA(VLOOKUP($B140,'ŠIFRANT ZA INDUSTRY'!D:D,1,0),0)=0,0,1)</f>
        <v>0</v>
      </c>
      <c r="J140">
        <f>IF(_xlfn.IFNA(VLOOKUP($B140,'ŠIFRANT ZA INDUSTRY'!E:E,1,0),0)=0,0,1)</f>
        <v>0</v>
      </c>
      <c r="K140">
        <f>IF(_xlfn.IFNA(VLOOKUP($B140,'ŠIFRANT ZA INDUSTRY'!F:F,1,0),0)=0,0,1)</f>
        <v>0</v>
      </c>
      <c r="L140">
        <f>IF(_xlfn.IFNA(VLOOKUP($B140,'ŠIFRANT ZA INDUSTRY'!G:G,1,0),0)=0,0,1)</f>
        <v>0</v>
      </c>
      <c r="M140">
        <f>IF(_xlfn.IFNA(VLOOKUP($B140,'ŠIFRANT ZA INDUSTRY'!H:H,1,0),0)=0,0,1)</f>
        <v>0</v>
      </c>
      <c r="N140">
        <f>IF(_xlfn.IFNA(VLOOKUP($B140,'ŠIFRANT ZA INDUSTRY'!I:I,1,0),0)=0,0,1)</f>
        <v>0</v>
      </c>
      <c r="O140">
        <f>IF(_xlfn.IFNA(VLOOKUP($B140,'ŠIFRANT ZA INDUSTRY'!J:J,1,0),0)=0,0,1)</f>
        <v>0</v>
      </c>
      <c r="P140">
        <f>IF(_xlfn.IFNA(VLOOKUP($B140,'ŠIFRANT ZA INDUSTRY'!K:K,1,0),0)=0,0,1)</f>
        <v>0</v>
      </c>
      <c r="Q140">
        <f>IF(_xlfn.IFNA(VLOOKUP($B140,'ŠIFRANT ZA INDUSTRY'!L:L,1,0),0)=0,0,1)</f>
        <v>0</v>
      </c>
      <c r="R140">
        <f>IF(_xlfn.IFNA(VLOOKUP($B140,'ŠIFRANT ZA INDUSTRY'!M:M,1,0),0)=0,0,1)</f>
        <v>0</v>
      </c>
      <c r="S140">
        <f>IF(_xlfn.IFNA(VLOOKUP($B140,'ŠIFRANT ZA INDUSTRY'!N:N,1,0),0)=0,0,1)</f>
        <v>0</v>
      </c>
      <c r="T140" t="b">
        <f t="shared" si="11"/>
        <v>1</v>
      </c>
    </row>
    <row r="141" spans="1:20" x14ac:dyDescent="0.3">
      <c r="A141" t="str">
        <f t="shared" si="10"/>
        <v>20.42</v>
      </c>
      <c r="B141" s="44" t="s">
        <v>494</v>
      </c>
      <c r="C141" s="25"/>
      <c r="D141" s="25" t="s">
        <v>493</v>
      </c>
      <c r="E141">
        <f t="shared" si="9"/>
        <v>1</v>
      </c>
      <c r="F141">
        <f>IF(_xlfn.IFNA(VLOOKUP(B141,'ŠIFRANT ZA INDUSTRY'!A:A,1,0),0)=0,0,1)</f>
        <v>0</v>
      </c>
      <c r="G141">
        <f>IF(_xlfn.IFNA(VLOOKUP($B141,'ŠIFRANT ZA INDUSTRY'!B:B,1,0),0)=0,0,1)</f>
        <v>1</v>
      </c>
      <c r="H141">
        <f>IF(_xlfn.IFNA(VLOOKUP($B141,'ŠIFRANT ZA INDUSTRY'!C:C,1,0),0)=0,0,1)</f>
        <v>0</v>
      </c>
      <c r="I141">
        <f>IF(_xlfn.IFNA(VLOOKUP($B141,'ŠIFRANT ZA INDUSTRY'!D:D,1,0),0)=0,0,1)</f>
        <v>0</v>
      </c>
      <c r="J141">
        <f>IF(_xlfn.IFNA(VLOOKUP($B141,'ŠIFRANT ZA INDUSTRY'!E:E,1,0),0)=0,0,1)</f>
        <v>0</v>
      </c>
      <c r="K141">
        <f>IF(_xlfn.IFNA(VLOOKUP($B141,'ŠIFRANT ZA INDUSTRY'!F:F,1,0),0)=0,0,1)</f>
        <v>0</v>
      </c>
      <c r="L141">
        <f>IF(_xlfn.IFNA(VLOOKUP($B141,'ŠIFRANT ZA INDUSTRY'!G:G,1,0),0)=0,0,1)</f>
        <v>0</v>
      </c>
      <c r="M141">
        <f>IF(_xlfn.IFNA(VLOOKUP($B141,'ŠIFRANT ZA INDUSTRY'!H:H,1,0),0)=0,0,1)</f>
        <v>0</v>
      </c>
      <c r="N141">
        <f>IF(_xlfn.IFNA(VLOOKUP($B141,'ŠIFRANT ZA INDUSTRY'!I:I,1,0),0)=0,0,1)</f>
        <v>0</v>
      </c>
      <c r="O141">
        <f>IF(_xlfn.IFNA(VLOOKUP($B141,'ŠIFRANT ZA INDUSTRY'!J:J,1,0),0)=0,0,1)</f>
        <v>0</v>
      </c>
      <c r="P141">
        <f>IF(_xlfn.IFNA(VLOOKUP($B141,'ŠIFRANT ZA INDUSTRY'!K:K,1,0),0)=0,0,1)</f>
        <v>0</v>
      </c>
      <c r="Q141">
        <f>IF(_xlfn.IFNA(VLOOKUP($B141,'ŠIFRANT ZA INDUSTRY'!L:L,1,0),0)=0,0,1)</f>
        <v>0</v>
      </c>
      <c r="R141">
        <f>IF(_xlfn.IFNA(VLOOKUP($B141,'ŠIFRANT ZA INDUSTRY'!M:M,1,0),0)=0,0,1)</f>
        <v>0</v>
      </c>
      <c r="S141">
        <f>IF(_xlfn.IFNA(VLOOKUP($B141,'ŠIFRANT ZA INDUSTRY'!N:N,1,0),0)=0,0,1)</f>
        <v>0</v>
      </c>
      <c r="T141" t="b">
        <f t="shared" si="11"/>
        <v>1</v>
      </c>
    </row>
    <row r="142" spans="1:20" x14ac:dyDescent="0.3">
      <c r="A142" t="str">
        <f t="shared" si="10"/>
        <v>20.51</v>
      </c>
      <c r="B142" s="44" t="s">
        <v>496</v>
      </c>
      <c r="C142" s="25"/>
      <c r="D142" s="25" t="s">
        <v>495</v>
      </c>
      <c r="E142">
        <f t="shared" si="9"/>
        <v>1</v>
      </c>
      <c r="F142">
        <f>IF(_xlfn.IFNA(VLOOKUP(B142,'ŠIFRANT ZA INDUSTRY'!A:A,1,0),0)=0,0,1)</f>
        <v>0</v>
      </c>
      <c r="G142">
        <f>IF(_xlfn.IFNA(VLOOKUP($B142,'ŠIFRANT ZA INDUSTRY'!B:B,1,0),0)=0,0,1)</f>
        <v>1</v>
      </c>
      <c r="H142">
        <f>IF(_xlfn.IFNA(VLOOKUP($B142,'ŠIFRANT ZA INDUSTRY'!C:C,1,0),0)=0,0,1)</f>
        <v>0</v>
      </c>
      <c r="I142">
        <f>IF(_xlfn.IFNA(VLOOKUP($B142,'ŠIFRANT ZA INDUSTRY'!D:D,1,0),0)=0,0,1)</f>
        <v>0</v>
      </c>
      <c r="J142">
        <f>IF(_xlfn.IFNA(VLOOKUP($B142,'ŠIFRANT ZA INDUSTRY'!E:E,1,0),0)=0,0,1)</f>
        <v>0</v>
      </c>
      <c r="K142">
        <f>IF(_xlfn.IFNA(VLOOKUP($B142,'ŠIFRANT ZA INDUSTRY'!F:F,1,0),0)=0,0,1)</f>
        <v>0</v>
      </c>
      <c r="L142">
        <f>IF(_xlfn.IFNA(VLOOKUP($B142,'ŠIFRANT ZA INDUSTRY'!G:G,1,0),0)=0,0,1)</f>
        <v>0</v>
      </c>
      <c r="M142">
        <f>IF(_xlfn.IFNA(VLOOKUP($B142,'ŠIFRANT ZA INDUSTRY'!H:H,1,0),0)=0,0,1)</f>
        <v>0</v>
      </c>
      <c r="N142">
        <f>IF(_xlfn.IFNA(VLOOKUP($B142,'ŠIFRANT ZA INDUSTRY'!I:I,1,0),0)=0,0,1)</f>
        <v>0</v>
      </c>
      <c r="O142">
        <f>IF(_xlfn.IFNA(VLOOKUP($B142,'ŠIFRANT ZA INDUSTRY'!J:J,1,0),0)=0,0,1)</f>
        <v>0</v>
      </c>
      <c r="P142">
        <f>IF(_xlfn.IFNA(VLOOKUP($B142,'ŠIFRANT ZA INDUSTRY'!K:K,1,0),0)=0,0,1)</f>
        <v>0</v>
      </c>
      <c r="Q142">
        <f>IF(_xlfn.IFNA(VLOOKUP($B142,'ŠIFRANT ZA INDUSTRY'!L:L,1,0),0)=0,0,1)</f>
        <v>0</v>
      </c>
      <c r="R142">
        <f>IF(_xlfn.IFNA(VLOOKUP($B142,'ŠIFRANT ZA INDUSTRY'!M:M,1,0),0)=0,0,1)</f>
        <v>0</v>
      </c>
      <c r="S142">
        <f>IF(_xlfn.IFNA(VLOOKUP($B142,'ŠIFRANT ZA INDUSTRY'!N:N,1,0),0)=0,0,1)</f>
        <v>0</v>
      </c>
      <c r="T142" t="b">
        <f t="shared" si="11"/>
        <v>1</v>
      </c>
    </row>
    <row r="143" spans="1:20" x14ac:dyDescent="0.3">
      <c r="A143" t="str">
        <f t="shared" si="10"/>
        <v>20.52</v>
      </c>
      <c r="B143" s="44" t="s">
        <v>498</v>
      </c>
      <c r="C143" s="25"/>
      <c r="D143" s="25" t="s">
        <v>497</v>
      </c>
      <c r="E143">
        <f t="shared" si="9"/>
        <v>1</v>
      </c>
      <c r="F143">
        <f>IF(_xlfn.IFNA(VLOOKUP(B143,'ŠIFRANT ZA INDUSTRY'!A:A,1,0),0)=0,0,1)</f>
        <v>0</v>
      </c>
      <c r="G143">
        <f>IF(_xlfn.IFNA(VLOOKUP($B143,'ŠIFRANT ZA INDUSTRY'!B:B,1,0),0)=0,0,1)</f>
        <v>1</v>
      </c>
      <c r="H143">
        <f>IF(_xlfn.IFNA(VLOOKUP($B143,'ŠIFRANT ZA INDUSTRY'!C:C,1,0),0)=0,0,1)</f>
        <v>0</v>
      </c>
      <c r="I143">
        <f>IF(_xlfn.IFNA(VLOOKUP($B143,'ŠIFRANT ZA INDUSTRY'!D:D,1,0),0)=0,0,1)</f>
        <v>0</v>
      </c>
      <c r="J143">
        <f>IF(_xlfn.IFNA(VLOOKUP($B143,'ŠIFRANT ZA INDUSTRY'!E:E,1,0),0)=0,0,1)</f>
        <v>0</v>
      </c>
      <c r="K143">
        <f>IF(_xlfn.IFNA(VLOOKUP($B143,'ŠIFRANT ZA INDUSTRY'!F:F,1,0),0)=0,0,1)</f>
        <v>0</v>
      </c>
      <c r="L143">
        <f>IF(_xlfn.IFNA(VLOOKUP($B143,'ŠIFRANT ZA INDUSTRY'!G:G,1,0),0)=0,0,1)</f>
        <v>0</v>
      </c>
      <c r="M143">
        <f>IF(_xlfn.IFNA(VLOOKUP($B143,'ŠIFRANT ZA INDUSTRY'!H:H,1,0),0)=0,0,1)</f>
        <v>0</v>
      </c>
      <c r="N143">
        <f>IF(_xlfn.IFNA(VLOOKUP($B143,'ŠIFRANT ZA INDUSTRY'!I:I,1,0),0)=0,0,1)</f>
        <v>0</v>
      </c>
      <c r="O143">
        <f>IF(_xlfn.IFNA(VLOOKUP($B143,'ŠIFRANT ZA INDUSTRY'!J:J,1,0),0)=0,0,1)</f>
        <v>0</v>
      </c>
      <c r="P143">
        <f>IF(_xlfn.IFNA(VLOOKUP($B143,'ŠIFRANT ZA INDUSTRY'!K:K,1,0),0)=0,0,1)</f>
        <v>0</v>
      </c>
      <c r="Q143">
        <f>IF(_xlfn.IFNA(VLOOKUP($B143,'ŠIFRANT ZA INDUSTRY'!L:L,1,0),0)=0,0,1)</f>
        <v>0</v>
      </c>
      <c r="R143">
        <f>IF(_xlfn.IFNA(VLOOKUP($B143,'ŠIFRANT ZA INDUSTRY'!M:M,1,0),0)=0,0,1)</f>
        <v>0</v>
      </c>
      <c r="S143">
        <f>IF(_xlfn.IFNA(VLOOKUP($B143,'ŠIFRANT ZA INDUSTRY'!N:N,1,0),0)=0,0,1)</f>
        <v>0</v>
      </c>
      <c r="T143" t="b">
        <f t="shared" si="11"/>
        <v>1</v>
      </c>
    </row>
    <row r="144" spans="1:20" x14ac:dyDescent="0.3">
      <c r="A144" t="str">
        <f t="shared" si="10"/>
        <v>20.53</v>
      </c>
      <c r="B144" s="44" t="s">
        <v>500</v>
      </c>
      <c r="C144" s="25"/>
      <c r="D144" s="25" t="s">
        <v>499</v>
      </c>
      <c r="E144">
        <f t="shared" si="9"/>
        <v>1</v>
      </c>
      <c r="F144">
        <f>IF(_xlfn.IFNA(VLOOKUP(B144,'ŠIFRANT ZA INDUSTRY'!A:A,1,0),0)=0,0,1)</f>
        <v>0</v>
      </c>
      <c r="G144">
        <f>IF(_xlfn.IFNA(VLOOKUP($B144,'ŠIFRANT ZA INDUSTRY'!B:B,1,0),0)=0,0,1)</f>
        <v>1</v>
      </c>
      <c r="H144">
        <f>IF(_xlfn.IFNA(VLOOKUP($B144,'ŠIFRANT ZA INDUSTRY'!C:C,1,0),0)=0,0,1)</f>
        <v>0</v>
      </c>
      <c r="I144">
        <f>IF(_xlfn.IFNA(VLOOKUP($B144,'ŠIFRANT ZA INDUSTRY'!D:D,1,0),0)=0,0,1)</f>
        <v>0</v>
      </c>
      <c r="J144">
        <f>IF(_xlfn.IFNA(VLOOKUP($B144,'ŠIFRANT ZA INDUSTRY'!E:E,1,0),0)=0,0,1)</f>
        <v>0</v>
      </c>
      <c r="K144">
        <f>IF(_xlfn.IFNA(VLOOKUP($B144,'ŠIFRANT ZA INDUSTRY'!F:F,1,0),0)=0,0,1)</f>
        <v>0</v>
      </c>
      <c r="L144">
        <f>IF(_xlfn.IFNA(VLOOKUP($B144,'ŠIFRANT ZA INDUSTRY'!G:G,1,0),0)=0,0,1)</f>
        <v>0</v>
      </c>
      <c r="M144">
        <f>IF(_xlfn.IFNA(VLOOKUP($B144,'ŠIFRANT ZA INDUSTRY'!H:H,1,0),0)=0,0,1)</f>
        <v>0</v>
      </c>
      <c r="N144">
        <f>IF(_xlfn.IFNA(VLOOKUP($B144,'ŠIFRANT ZA INDUSTRY'!I:I,1,0),0)=0,0,1)</f>
        <v>0</v>
      </c>
      <c r="O144">
        <f>IF(_xlfn.IFNA(VLOOKUP($B144,'ŠIFRANT ZA INDUSTRY'!J:J,1,0),0)=0,0,1)</f>
        <v>0</v>
      </c>
      <c r="P144">
        <f>IF(_xlfn.IFNA(VLOOKUP($B144,'ŠIFRANT ZA INDUSTRY'!K:K,1,0),0)=0,0,1)</f>
        <v>0</v>
      </c>
      <c r="Q144">
        <f>IF(_xlfn.IFNA(VLOOKUP($B144,'ŠIFRANT ZA INDUSTRY'!L:L,1,0),0)=0,0,1)</f>
        <v>0</v>
      </c>
      <c r="R144">
        <f>IF(_xlfn.IFNA(VLOOKUP($B144,'ŠIFRANT ZA INDUSTRY'!M:M,1,0),0)=0,0,1)</f>
        <v>0</v>
      </c>
      <c r="S144">
        <f>IF(_xlfn.IFNA(VLOOKUP($B144,'ŠIFRANT ZA INDUSTRY'!N:N,1,0),0)=0,0,1)</f>
        <v>0</v>
      </c>
      <c r="T144" t="b">
        <f t="shared" si="11"/>
        <v>1</v>
      </c>
    </row>
    <row r="145" spans="1:20" x14ac:dyDescent="0.3">
      <c r="A145" t="str">
        <f t="shared" si="10"/>
        <v>20.59</v>
      </c>
      <c r="B145" s="44" t="s">
        <v>502</v>
      </c>
      <c r="C145" s="25"/>
      <c r="D145" s="25" t="s">
        <v>501</v>
      </c>
      <c r="E145">
        <f t="shared" si="9"/>
        <v>1</v>
      </c>
      <c r="F145">
        <f>IF(_xlfn.IFNA(VLOOKUP(B145,'ŠIFRANT ZA INDUSTRY'!A:A,1,0),0)=0,0,1)</f>
        <v>0</v>
      </c>
      <c r="G145">
        <f>IF(_xlfn.IFNA(VLOOKUP($B145,'ŠIFRANT ZA INDUSTRY'!B:B,1,0),0)=0,0,1)</f>
        <v>1</v>
      </c>
      <c r="H145">
        <f>IF(_xlfn.IFNA(VLOOKUP($B145,'ŠIFRANT ZA INDUSTRY'!C:C,1,0),0)=0,0,1)</f>
        <v>0</v>
      </c>
      <c r="I145">
        <f>IF(_xlfn.IFNA(VLOOKUP($B145,'ŠIFRANT ZA INDUSTRY'!D:D,1,0),0)=0,0,1)</f>
        <v>0</v>
      </c>
      <c r="J145">
        <f>IF(_xlfn.IFNA(VLOOKUP($B145,'ŠIFRANT ZA INDUSTRY'!E:E,1,0),0)=0,0,1)</f>
        <v>0</v>
      </c>
      <c r="K145">
        <f>IF(_xlfn.IFNA(VLOOKUP($B145,'ŠIFRANT ZA INDUSTRY'!F:F,1,0),0)=0,0,1)</f>
        <v>0</v>
      </c>
      <c r="L145">
        <f>IF(_xlfn.IFNA(VLOOKUP($B145,'ŠIFRANT ZA INDUSTRY'!G:G,1,0),0)=0,0,1)</f>
        <v>0</v>
      </c>
      <c r="M145">
        <f>IF(_xlfn.IFNA(VLOOKUP($B145,'ŠIFRANT ZA INDUSTRY'!H:H,1,0),0)=0,0,1)</f>
        <v>0</v>
      </c>
      <c r="N145">
        <f>IF(_xlfn.IFNA(VLOOKUP($B145,'ŠIFRANT ZA INDUSTRY'!I:I,1,0),0)=0,0,1)</f>
        <v>0</v>
      </c>
      <c r="O145">
        <f>IF(_xlfn.IFNA(VLOOKUP($B145,'ŠIFRANT ZA INDUSTRY'!J:J,1,0),0)=0,0,1)</f>
        <v>0</v>
      </c>
      <c r="P145">
        <f>IF(_xlfn.IFNA(VLOOKUP($B145,'ŠIFRANT ZA INDUSTRY'!K:K,1,0),0)=0,0,1)</f>
        <v>0</v>
      </c>
      <c r="Q145">
        <f>IF(_xlfn.IFNA(VLOOKUP($B145,'ŠIFRANT ZA INDUSTRY'!L:L,1,0),0)=0,0,1)</f>
        <v>0</v>
      </c>
      <c r="R145">
        <f>IF(_xlfn.IFNA(VLOOKUP($B145,'ŠIFRANT ZA INDUSTRY'!M:M,1,0),0)=0,0,1)</f>
        <v>0</v>
      </c>
      <c r="S145">
        <f>IF(_xlfn.IFNA(VLOOKUP($B145,'ŠIFRANT ZA INDUSTRY'!N:N,1,0),0)=0,0,1)</f>
        <v>0</v>
      </c>
      <c r="T145" t="b">
        <f t="shared" si="11"/>
        <v>1</v>
      </c>
    </row>
    <row r="146" spans="1:20" x14ac:dyDescent="0.3">
      <c r="A146" t="str">
        <f t="shared" si="10"/>
        <v>20.60</v>
      </c>
      <c r="B146" s="44" t="s">
        <v>504</v>
      </c>
      <c r="C146" s="25"/>
      <c r="D146" s="25" t="s">
        <v>503</v>
      </c>
      <c r="E146">
        <f t="shared" si="9"/>
        <v>1</v>
      </c>
      <c r="F146">
        <f>IF(_xlfn.IFNA(VLOOKUP(B146,'ŠIFRANT ZA INDUSTRY'!A:A,1,0),0)=0,0,1)</f>
        <v>0</v>
      </c>
      <c r="G146">
        <f>IF(_xlfn.IFNA(VLOOKUP($B146,'ŠIFRANT ZA INDUSTRY'!B:B,1,0),0)=0,0,1)</f>
        <v>1</v>
      </c>
      <c r="H146">
        <f>IF(_xlfn.IFNA(VLOOKUP($B146,'ŠIFRANT ZA INDUSTRY'!C:C,1,0),0)=0,0,1)</f>
        <v>0</v>
      </c>
      <c r="I146">
        <f>IF(_xlfn.IFNA(VLOOKUP($B146,'ŠIFRANT ZA INDUSTRY'!D:D,1,0),0)=0,0,1)</f>
        <v>0</v>
      </c>
      <c r="J146">
        <f>IF(_xlfn.IFNA(VLOOKUP($B146,'ŠIFRANT ZA INDUSTRY'!E:E,1,0),0)=0,0,1)</f>
        <v>0</v>
      </c>
      <c r="K146">
        <f>IF(_xlfn.IFNA(VLOOKUP($B146,'ŠIFRANT ZA INDUSTRY'!F:F,1,0),0)=0,0,1)</f>
        <v>0</v>
      </c>
      <c r="L146">
        <f>IF(_xlfn.IFNA(VLOOKUP($B146,'ŠIFRANT ZA INDUSTRY'!G:G,1,0),0)=0,0,1)</f>
        <v>0</v>
      </c>
      <c r="M146">
        <f>IF(_xlfn.IFNA(VLOOKUP($B146,'ŠIFRANT ZA INDUSTRY'!H:H,1,0),0)=0,0,1)</f>
        <v>0</v>
      </c>
      <c r="N146">
        <f>IF(_xlfn.IFNA(VLOOKUP($B146,'ŠIFRANT ZA INDUSTRY'!I:I,1,0),0)=0,0,1)</f>
        <v>0</v>
      </c>
      <c r="O146">
        <f>IF(_xlfn.IFNA(VLOOKUP($B146,'ŠIFRANT ZA INDUSTRY'!J:J,1,0),0)=0,0,1)</f>
        <v>0</v>
      </c>
      <c r="P146">
        <f>IF(_xlfn.IFNA(VLOOKUP($B146,'ŠIFRANT ZA INDUSTRY'!K:K,1,0),0)=0,0,1)</f>
        <v>0</v>
      </c>
      <c r="Q146">
        <f>IF(_xlfn.IFNA(VLOOKUP($B146,'ŠIFRANT ZA INDUSTRY'!L:L,1,0),0)=0,0,1)</f>
        <v>0</v>
      </c>
      <c r="R146">
        <f>IF(_xlfn.IFNA(VLOOKUP($B146,'ŠIFRANT ZA INDUSTRY'!M:M,1,0),0)=0,0,1)</f>
        <v>0</v>
      </c>
      <c r="S146">
        <f>IF(_xlfn.IFNA(VLOOKUP($B146,'ŠIFRANT ZA INDUSTRY'!N:N,1,0),0)=0,0,1)</f>
        <v>0</v>
      </c>
      <c r="T146" t="b">
        <f t="shared" si="11"/>
        <v>1</v>
      </c>
    </row>
    <row r="147" spans="1:20" x14ac:dyDescent="0.3">
      <c r="A147" t="str">
        <f t="shared" si="10"/>
        <v>21.10</v>
      </c>
      <c r="B147" s="44" t="s">
        <v>506</v>
      </c>
      <c r="C147" s="25"/>
      <c r="D147" s="25" t="s">
        <v>505</v>
      </c>
      <c r="E147">
        <f t="shared" si="9"/>
        <v>1</v>
      </c>
      <c r="F147">
        <f>IF(_xlfn.IFNA(VLOOKUP(B147,'ŠIFRANT ZA INDUSTRY'!A:A,1,0),0)=0,0,1)</f>
        <v>0</v>
      </c>
      <c r="G147">
        <f>IF(_xlfn.IFNA(VLOOKUP($B147,'ŠIFRANT ZA INDUSTRY'!B:B,1,0),0)=0,0,1)</f>
        <v>1</v>
      </c>
      <c r="H147">
        <f>IF(_xlfn.IFNA(VLOOKUP($B147,'ŠIFRANT ZA INDUSTRY'!C:C,1,0),0)=0,0,1)</f>
        <v>0</v>
      </c>
      <c r="I147">
        <f>IF(_xlfn.IFNA(VLOOKUP($B147,'ŠIFRANT ZA INDUSTRY'!D:D,1,0),0)=0,0,1)</f>
        <v>0</v>
      </c>
      <c r="J147">
        <f>IF(_xlfn.IFNA(VLOOKUP($B147,'ŠIFRANT ZA INDUSTRY'!E:E,1,0),0)=0,0,1)</f>
        <v>0</v>
      </c>
      <c r="K147">
        <f>IF(_xlfn.IFNA(VLOOKUP($B147,'ŠIFRANT ZA INDUSTRY'!F:F,1,0),0)=0,0,1)</f>
        <v>0</v>
      </c>
      <c r="L147">
        <f>IF(_xlfn.IFNA(VLOOKUP($B147,'ŠIFRANT ZA INDUSTRY'!G:G,1,0),0)=0,0,1)</f>
        <v>0</v>
      </c>
      <c r="M147">
        <f>IF(_xlfn.IFNA(VLOOKUP($B147,'ŠIFRANT ZA INDUSTRY'!H:H,1,0),0)=0,0,1)</f>
        <v>0</v>
      </c>
      <c r="N147">
        <f>IF(_xlfn.IFNA(VLOOKUP($B147,'ŠIFRANT ZA INDUSTRY'!I:I,1,0),0)=0,0,1)</f>
        <v>0</v>
      </c>
      <c r="O147">
        <f>IF(_xlfn.IFNA(VLOOKUP($B147,'ŠIFRANT ZA INDUSTRY'!J:J,1,0),0)=0,0,1)</f>
        <v>0</v>
      </c>
      <c r="P147">
        <f>IF(_xlfn.IFNA(VLOOKUP($B147,'ŠIFRANT ZA INDUSTRY'!K:K,1,0),0)=0,0,1)</f>
        <v>0</v>
      </c>
      <c r="Q147">
        <f>IF(_xlfn.IFNA(VLOOKUP($B147,'ŠIFRANT ZA INDUSTRY'!L:L,1,0),0)=0,0,1)</f>
        <v>0</v>
      </c>
      <c r="R147">
        <f>IF(_xlfn.IFNA(VLOOKUP($B147,'ŠIFRANT ZA INDUSTRY'!M:M,1,0),0)=0,0,1)</f>
        <v>0</v>
      </c>
      <c r="S147">
        <f>IF(_xlfn.IFNA(VLOOKUP($B147,'ŠIFRANT ZA INDUSTRY'!N:N,1,0),0)=0,0,1)</f>
        <v>0</v>
      </c>
      <c r="T147" t="b">
        <f t="shared" si="11"/>
        <v>1</v>
      </c>
    </row>
    <row r="148" spans="1:20" x14ac:dyDescent="0.3">
      <c r="A148" t="str">
        <f t="shared" si="10"/>
        <v>21.20</v>
      </c>
      <c r="B148" s="44" t="s">
        <v>735</v>
      </c>
      <c r="C148" s="25"/>
      <c r="D148" s="25" t="s">
        <v>507</v>
      </c>
      <c r="E148">
        <f t="shared" si="9"/>
        <v>1</v>
      </c>
      <c r="F148">
        <f>IF(_xlfn.IFNA(VLOOKUP(B148,'ŠIFRANT ZA INDUSTRY'!A:A,1,0),0)=0,0,1)</f>
        <v>0</v>
      </c>
      <c r="G148">
        <f>IF(_xlfn.IFNA(VLOOKUP($B148,'ŠIFRANT ZA INDUSTRY'!B:B,1,0),0)=0,0,1)</f>
        <v>1</v>
      </c>
      <c r="H148">
        <f>IF(_xlfn.IFNA(VLOOKUP($B148,'ŠIFRANT ZA INDUSTRY'!C:C,1,0),0)=0,0,1)</f>
        <v>0</v>
      </c>
      <c r="I148">
        <f>IF(_xlfn.IFNA(VLOOKUP($B148,'ŠIFRANT ZA INDUSTRY'!D:D,1,0),0)=0,0,1)</f>
        <v>0</v>
      </c>
      <c r="J148">
        <f>IF(_xlfn.IFNA(VLOOKUP($B148,'ŠIFRANT ZA INDUSTRY'!E:E,1,0),0)=0,0,1)</f>
        <v>0</v>
      </c>
      <c r="K148">
        <f>IF(_xlfn.IFNA(VLOOKUP($B148,'ŠIFRANT ZA INDUSTRY'!F:F,1,0),0)=0,0,1)</f>
        <v>0</v>
      </c>
      <c r="L148">
        <f>IF(_xlfn.IFNA(VLOOKUP($B148,'ŠIFRANT ZA INDUSTRY'!G:G,1,0),0)=0,0,1)</f>
        <v>0</v>
      </c>
      <c r="M148">
        <f>IF(_xlfn.IFNA(VLOOKUP($B148,'ŠIFRANT ZA INDUSTRY'!H:H,1,0),0)=0,0,1)</f>
        <v>0</v>
      </c>
      <c r="N148">
        <f>IF(_xlfn.IFNA(VLOOKUP($B148,'ŠIFRANT ZA INDUSTRY'!I:I,1,0),0)=0,0,1)</f>
        <v>0</v>
      </c>
      <c r="O148">
        <f>IF(_xlfn.IFNA(VLOOKUP($B148,'ŠIFRANT ZA INDUSTRY'!J:J,1,0),0)=0,0,1)</f>
        <v>0</v>
      </c>
      <c r="P148">
        <f>IF(_xlfn.IFNA(VLOOKUP($B148,'ŠIFRANT ZA INDUSTRY'!K:K,1,0),0)=0,0,1)</f>
        <v>0</v>
      </c>
      <c r="Q148">
        <f>IF(_xlfn.IFNA(VLOOKUP($B148,'ŠIFRANT ZA INDUSTRY'!L:L,1,0),0)=0,0,1)</f>
        <v>0</v>
      </c>
      <c r="R148">
        <f>IF(_xlfn.IFNA(VLOOKUP($B148,'ŠIFRANT ZA INDUSTRY'!M:M,1,0),0)=0,0,1)</f>
        <v>0</v>
      </c>
      <c r="S148">
        <f>IF(_xlfn.IFNA(VLOOKUP($B148,'ŠIFRANT ZA INDUSTRY'!N:N,1,0),0)=0,0,1)</f>
        <v>0</v>
      </c>
      <c r="T148" t="b">
        <f t="shared" si="11"/>
        <v>1</v>
      </c>
    </row>
    <row r="149" spans="1:20" x14ac:dyDescent="0.3">
      <c r="A149" t="str">
        <f t="shared" si="10"/>
        <v>22.11</v>
      </c>
      <c r="B149" s="44" t="s">
        <v>737</v>
      </c>
      <c r="C149" s="25"/>
      <c r="D149" s="25" t="s">
        <v>736</v>
      </c>
      <c r="E149">
        <f t="shared" si="9"/>
        <v>1</v>
      </c>
      <c r="F149">
        <f>IF(_xlfn.IFNA(VLOOKUP(B149,'ŠIFRANT ZA INDUSTRY'!A:A,1,0),0)=0,0,1)</f>
        <v>0</v>
      </c>
      <c r="G149">
        <f>IF(_xlfn.IFNA(VLOOKUP($B149,'ŠIFRANT ZA INDUSTRY'!B:B,1,0),0)=0,0,1)</f>
        <v>1</v>
      </c>
      <c r="H149">
        <f>IF(_xlfn.IFNA(VLOOKUP($B149,'ŠIFRANT ZA INDUSTRY'!C:C,1,0),0)=0,0,1)</f>
        <v>0</v>
      </c>
      <c r="I149">
        <f>IF(_xlfn.IFNA(VLOOKUP($B149,'ŠIFRANT ZA INDUSTRY'!D:D,1,0),0)=0,0,1)</f>
        <v>0</v>
      </c>
      <c r="J149">
        <f>IF(_xlfn.IFNA(VLOOKUP($B149,'ŠIFRANT ZA INDUSTRY'!E:E,1,0),0)=0,0,1)</f>
        <v>0</v>
      </c>
      <c r="K149">
        <f>IF(_xlfn.IFNA(VLOOKUP($B149,'ŠIFRANT ZA INDUSTRY'!F:F,1,0),0)=0,0,1)</f>
        <v>0</v>
      </c>
      <c r="L149">
        <f>IF(_xlfn.IFNA(VLOOKUP($B149,'ŠIFRANT ZA INDUSTRY'!G:G,1,0),0)=0,0,1)</f>
        <v>0</v>
      </c>
      <c r="M149">
        <f>IF(_xlfn.IFNA(VLOOKUP($B149,'ŠIFRANT ZA INDUSTRY'!H:H,1,0),0)=0,0,1)</f>
        <v>0</v>
      </c>
      <c r="N149">
        <f>IF(_xlfn.IFNA(VLOOKUP($B149,'ŠIFRANT ZA INDUSTRY'!I:I,1,0),0)=0,0,1)</f>
        <v>0</v>
      </c>
      <c r="O149">
        <f>IF(_xlfn.IFNA(VLOOKUP($B149,'ŠIFRANT ZA INDUSTRY'!J:J,1,0),0)=0,0,1)</f>
        <v>0</v>
      </c>
      <c r="P149">
        <f>IF(_xlfn.IFNA(VLOOKUP($B149,'ŠIFRANT ZA INDUSTRY'!K:K,1,0),0)=0,0,1)</f>
        <v>0</v>
      </c>
      <c r="Q149">
        <f>IF(_xlfn.IFNA(VLOOKUP($B149,'ŠIFRANT ZA INDUSTRY'!L:L,1,0),0)=0,0,1)</f>
        <v>0</v>
      </c>
      <c r="R149">
        <f>IF(_xlfn.IFNA(VLOOKUP($B149,'ŠIFRANT ZA INDUSTRY'!M:M,1,0),0)=0,0,1)</f>
        <v>0</v>
      </c>
      <c r="S149">
        <f>IF(_xlfn.IFNA(VLOOKUP($B149,'ŠIFRANT ZA INDUSTRY'!N:N,1,0),0)=0,0,1)</f>
        <v>0</v>
      </c>
      <c r="T149" t="b">
        <f t="shared" si="11"/>
        <v>1</v>
      </c>
    </row>
    <row r="150" spans="1:20" x14ac:dyDescent="0.3">
      <c r="A150" t="str">
        <f t="shared" si="10"/>
        <v>22.19</v>
      </c>
      <c r="B150" s="44" t="s">
        <v>739</v>
      </c>
      <c r="C150" s="25"/>
      <c r="D150" s="25" t="s">
        <v>738</v>
      </c>
      <c r="E150">
        <f t="shared" si="9"/>
        <v>1</v>
      </c>
      <c r="F150">
        <f>IF(_xlfn.IFNA(VLOOKUP(B150,'ŠIFRANT ZA INDUSTRY'!A:A,1,0),0)=0,0,1)</f>
        <v>0</v>
      </c>
      <c r="G150">
        <f>IF(_xlfn.IFNA(VLOOKUP($B150,'ŠIFRANT ZA INDUSTRY'!B:B,1,0),0)=0,0,1)</f>
        <v>1</v>
      </c>
      <c r="H150">
        <f>IF(_xlfn.IFNA(VLOOKUP($B150,'ŠIFRANT ZA INDUSTRY'!C:C,1,0),0)=0,0,1)</f>
        <v>0</v>
      </c>
      <c r="I150">
        <f>IF(_xlfn.IFNA(VLOOKUP($B150,'ŠIFRANT ZA INDUSTRY'!D:D,1,0),0)=0,0,1)</f>
        <v>0</v>
      </c>
      <c r="J150">
        <f>IF(_xlfn.IFNA(VLOOKUP($B150,'ŠIFRANT ZA INDUSTRY'!E:E,1,0),0)=0,0,1)</f>
        <v>0</v>
      </c>
      <c r="K150">
        <f>IF(_xlfn.IFNA(VLOOKUP($B150,'ŠIFRANT ZA INDUSTRY'!F:F,1,0),0)=0,0,1)</f>
        <v>0</v>
      </c>
      <c r="L150">
        <f>IF(_xlfn.IFNA(VLOOKUP($B150,'ŠIFRANT ZA INDUSTRY'!G:G,1,0),0)=0,0,1)</f>
        <v>0</v>
      </c>
      <c r="M150">
        <f>IF(_xlfn.IFNA(VLOOKUP($B150,'ŠIFRANT ZA INDUSTRY'!H:H,1,0),0)=0,0,1)</f>
        <v>0</v>
      </c>
      <c r="N150">
        <f>IF(_xlfn.IFNA(VLOOKUP($B150,'ŠIFRANT ZA INDUSTRY'!I:I,1,0),0)=0,0,1)</f>
        <v>0</v>
      </c>
      <c r="O150">
        <f>IF(_xlfn.IFNA(VLOOKUP($B150,'ŠIFRANT ZA INDUSTRY'!J:J,1,0),0)=0,0,1)</f>
        <v>0</v>
      </c>
      <c r="P150">
        <f>IF(_xlfn.IFNA(VLOOKUP($B150,'ŠIFRANT ZA INDUSTRY'!K:K,1,0),0)=0,0,1)</f>
        <v>0</v>
      </c>
      <c r="Q150">
        <f>IF(_xlfn.IFNA(VLOOKUP($B150,'ŠIFRANT ZA INDUSTRY'!L:L,1,0),0)=0,0,1)</f>
        <v>0</v>
      </c>
      <c r="R150">
        <f>IF(_xlfn.IFNA(VLOOKUP($B150,'ŠIFRANT ZA INDUSTRY'!M:M,1,0),0)=0,0,1)</f>
        <v>0</v>
      </c>
      <c r="S150">
        <f>IF(_xlfn.IFNA(VLOOKUP($B150,'ŠIFRANT ZA INDUSTRY'!N:N,1,0),0)=0,0,1)</f>
        <v>0</v>
      </c>
      <c r="T150" t="b">
        <f t="shared" si="11"/>
        <v>1</v>
      </c>
    </row>
    <row r="151" spans="1:20" x14ac:dyDescent="0.3">
      <c r="A151" t="str">
        <f t="shared" si="10"/>
        <v>22.21</v>
      </c>
      <c r="B151" s="44" t="s">
        <v>741</v>
      </c>
      <c r="C151" s="25"/>
      <c r="D151" s="25" t="s">
        <v>740</v>
      </c>
      <c r="E151">
        <f t="shared" si="9"/>
        <v>1</v>
      </c>
      <c r="F151">
        <f>IF(_xlfn.IFNA(VLOOKUP(B151,'ŠIFRANT ZA INDUSTRY'!A:A,1,0),0)=0,0,1)</f>
        <v>0</v>
      </c>
      <c r="G151">
        <f>IF(_xlfn.IFNA(VLOOKUP($B151,'ŠIFRANT ZA INDUSTRY'!B:B,1,0),0)=0,0,1)</f>
        <v>1</v>
      </c>
      <c r="H151">
        <f>IF(_xlfn.IFNA(VLOOKUP($B151,'ŠIFRANT ZA INDUSTRY'!C:C,1,0),0)=0,0,1)</f>
        <v>0</v>
      </c>
      <c r="I151">
        <f>IF(_xlfn.IFNA(VLOOKUP($B151,'ŠIFRANT ZA INDUSTRY'!D:D,1,0),0)=0,0,1)</f>
        <v>0</v>
      </c>
      <c r="J151">
        <f>IF(_xlfn.IFNA(VLOOKUP($B151,'ŠIFRANT ZA INDUSTRY'!E:E,1,0),0)=0,0,1)</f>
        <v>0</v>
      </c>
      <c r="K151">
        <f>IF(_xlfn.IFNA(VLOOKUP($B151,'ŠIFRANT ZA INDUSTRY'!F:F,1,0),0)=0,0,1)</f>
        <v>0</v>
      </c>
      <c r="L151">
        <f>IF(_xlfn.IFNA(VLOOKUP($B151,'ŠIFRANT ZA INDUSTRY'!G:G,1,0),0)=0,0,1)</f>
        <v>0</v>
      </c>
      <c r="M151">
        <f>IF(_xlfn.IFNA(VLOOKUP($B151,'ŠIFRANT ZA INDUSTRY'!H:H,1,0),0)=0,0,1)</f>
        <v>0</v>
      </c>
      <c r="N151">
        <f>IF(_xlfn.IFNA(VLOOKUP($B151,'ŠIFRANT ZA INDUSTRY'!I:I,1,0),0)=0,0,1)</f>
        <v>0</v>
      </c>
      <c r="O151">
        <f>IF(_xlfn.IFNA(VLOOKUP($B151,'ŠIFRANT ZA INDUSTRY'!J:J,1,0),0)=0,0,1)</f>
        <v>0</v>
      </c>
      <c r="P151">
        <f>IF(_xlfn.IFNA(VLOOKUP($B151,'ŠIFRANT ZA INDUSTRY'!K:K,1,0),0)=0,0,1)</f>
        <v>0</v>
      </c>
      <c r="Q151">
        <f>IF(_xlfn.IFNA(VLOOKUP($B151,'ŠIFRANT ZA INDUSTRY'!L:L,1,0),0)=0,0,1)</f>
        <v>0</v>
      </c>
      <c r="R151">
        <f>IF(_xlfn.IFNA(VLOOKUP($B151,'ŠIFRANT ZA INDUSTRY'!M:M,1,0),0)=0,0,1)</f>
        <v>0</v>
      </c>
      <c r="S151">
        <f>IF(_xlfn.IFNA(VLOOKUP($B151,'ŠIFRANT ZA INDUSTRY'!N:N,1,0),0)=0,0,1)</f>
        <v>0</v>
      </c>
      <c r="T151" t="b">
        <f t="shared" si="11"/>
        <v>1</v>
      </c>
    </row>
    <row r="152" spans="1:20" x14ac:dyDescent="0.3">
      <c r="A152" t="str">
        <f t="shared" si="10"/>
        <v>22.22</v>
      </c>
      <c r="B152" s="44" t="s">
        <v>743</v>
      </c>
      <c r="C152" s="25"/>
      <c r="D152" s="25" t="s">
        <v>742</v>
      </c>
      <c r="E152">
        <f t="shared" si="9"/>
        <v>1</v>
      </c>
      <c r="F152">
        <f>IF(_xlfn.IFNA(VLOOKUP(B152,'ŠIFRANT ZA INDUSTRY'!A:A,1,0),0)=0,0,1)</f>
        <v>0</v>
      </c>
      <c r="G152">
        <f>IF(_xlfn.IFNA(VLOOKUP($B152,'ŠIFRANT ZA INDUSTRY'!B:B,1,0),0)=0,0,1)</f>
        <v>1</v>
      </c>
      <c r="H152">
        <f>IF(_xlfn.IFNA(VLOOKUP($B152,'ŠIFRANT ZA INDUSTRY'!C:C,1,0),0)=0,0,1)</f>
        <v>0</v>
      </c>
      <c r="I152">
        <f>IF(_xlfn.IFNA(VLOOKUP($B152,'ŠIFRANT ZA INDUSTRY'!D:D,1,0),0)=0,0,1)</f>
        <v>0</v>
      </c>
      <c r="J152">
        <f>IF(_xlfn.IFNA(VLOOKUP($B152,'ŠIFRANT ZA INDUSTRY'!E:E,1,0),0)=0,0,1)</f>
        <v>0</v>
      </c>
      <c r="K152">
        <f>IF(_xlfn.IFNA(VLOOKUP($B152,'ŠIFRANT ZA INDUSTRY'!F:F,1,0),0)=0,0,1)</f>
        <v>0</v>
      </c>
      <c r="L152">
        <f>IF(_xlfn.IFNA(VLOOKUP($B152,'ŠIFRANT ZA INDUSTRY'!G:G,1,0),0)=0,0,1)</f>
        <v>0</v>
      </c>
      <c r="M152">
        <f>IF(_xlfn.IFNA(VLOOKUP($B152,'ŠIFRANT ZA INDUSTRY'!H:H,1,0),0)=0,0,1)</f>
        <v>0</v>
      </c>
      <c r="N152">
        <f>IF(_xlfn.IFNA(VLOOKUP($B152,'ŠIFRANT ZA INDUSTRY'!I:I,1,0),0)=0,0,1)</f>
        <v>0</v>
      </c>
      <c r="O152">
        <f>IF(_xlfn.IFNA(VLOOKUP($B152,'ŠIFRANT ZA INDUSTRY'!J:J,1,0),0)=0,0,1)</f>
        <v>0</v>
      </c>
      <c r="P152">
        <f>IF(_xlfn.IFNA(VLOOKUP($B152,'ŠIFRANT ZA INDUSTRY'!K:K,1,0),0)=0,0,1)</f>
        <v>0</v>
      </c>
      <c r="Q152">
        <f>IF(_xlfn.IFNA(VLOOKUP($B152,'ŠIFRANT ZA INDUSTRY'!L:L,1,0),0)=0,0,1)</f>
        <v>0</v>
      </c>
      <c r="R152">
        <f>IF(_xlfn.IFNA(VLOOKUP($B152,'ŠIFRANT ZA INDUSTRY'!M:M,1,0),0)=0,0,1)</f>
        <v>0</v>
      </c>
      <c r="S152">
        <f>IF(_xlfn.IFNA(VLOOKUP($B152,'ŠIFRANT ZA INDUSTRY'!N:N,1,0),0)=0,0,1)</f>
        <v>0</v>
      </c>
      <c r="T152" t="b">
        <f t="shared" si="11"/>
        <v>1</v>
      </c>
    </row>
    <row r="153" spans="1:20" x14ac:dyDescent="0.3">
      <c r="A153" t="str">
        <f t="shared" si="10"/>
        <v>22.23</v>
      </c>
      <c r="B153" s="44" t="s">
        <v>745</v>
      </c>
      <c r="C153" s="25"/>
      <c r="D153" s="25" t="s">
        <v>744</v>
      </c>
      <c r="E153">
        <f t="shared" si="9"/>
        <v>1</v>
      </c>
      <c r="F153">
        <f>IF(_xlfn.IFNA(VLOOKUP(B153,'ŠIFRANT ZA INDUSTRY'!A:A,1,0),0)=0,0,1)</f>
        <v>0</v>
      </c>
      <c r="G153">
        <f>IF(_xlfn.IFNA(VLOOKUP($B153,'ŠIFRANT ZA INDUSTRY'!B:B,1,0),0)=0,0,1)</f>
        <v>1</v>
      </c>
      <c r="H153">
        <f>IF(_xlfn.IFNA(VLOOKUP($B153,'ŠIFRANT ZA INDUSTRY'!C:C,1,0),0)=0,0,1)</f>
        <v>0</v>
      </c>
      <c r="I153">
        <f>IF(_xlfn.IFNA(VLOOKUP($B153,'ŠIFRANT ZA INDUSTRY'!D:D,1,0),0)=0,0,1)</f>
        <v>0</v>
      </c>
      <c r="J153">
        <f>IF(_xlfn.IFNA(VLOOKUP($B153,'ŠIFRANT ZA INDUSTRY'!E:E,1,0),0)=0,0,1)</f>
        <v>0</v>
      </c>
      <c r="K153">
        <f>IF(_xlfn.IFNA(VLOOKUP($B153,'ŠIFRANT ZA INDUSTRY'!F:F,1,0),0)=0,0,1)</f>
        <v>0</v>
      </c>
      <c r="L153">
        <f>IF(_xlfn.IFNA(VLOOKUP($B153,'ŠIFRANT ZA INDUSTRY'!G:G,1,0),0)=0,0,1)</f>
        <v>0</v>
      </c>
      <c r="M153">
        <f>IF(_xlfn.IFNA(VLOOKUP($B153,'ŠIFRANT ZA INDUSTRY'!H:H,1,0),0)=0,0,1)</f>
        <v>0</v>
      </c>
      <c r="N153">
        <f>IF(_xlfn.IFNA(VLOOKUP($B153,'ŠIFRANT ZA INDUSTRY'!I:I,1,0),0)=0,0,1)</f>
        <v>0</v>
      </c>
      <c r="O153">
        <f>IF(_xlfn.IFNA(VLOOKUP($B153,'ŠIFRANT ZA INDUSTRY'!J:J,1,0),0)=0,0,1)</f>
        <v>0</v>
      </c>
      <c r="P153">
        <f>IF(_xlfn.IFNA(VLOOKUP($B153,'ŠIFRANT ZA INDUSTRY'!K:K,1,0),0)=0,0,1)</f>
        <v>0</v>
      </c>
      <c r="Q153">
        <f>IF(_xlfn.IFNA(VLOOKUP($B153,'ŠIFRANT ZA INDUSTRY'!L:L,1,0),0)=0,0,1)</f>
        <v>0</v>
      </c>
      <c r="R153">
        <f>IF(_xlfn.IFNA(VLOOKUP($B153,'ŠIFRANT ZA INDUSTRY'!M:M,1,0),0)=0,0,1)</f>
        <v>0</v>
      </c>
      <c r="S153">
        <f>IF(_xlfn.IFNA(VLOOKUP($B153,'ŠIFRANT ZA INDUSTRY'!N:N,1,0),0)=0,0,1)</f>
        <v>0</v>
      </c>
      <c r="T153" t="b">
        <f t="shared" si="11"/>
        <v>1</v>
      </c>
    </row>
    <row r="154" spans="1:20" x14ac:dyDescent="0.3">
      <c r="A154" t="str">
        <f t="shared" si="10"/>
        <v>22.29</v>
      </c>
      <c r="B154" s="44" t="s">
        <v>747</v>
      </c>
      <c r="C154" s="25"/>
      <c r="D154" s="25" t="s">
        <v>746</v>
      </c>
      <c r="E154">
        <f t="shared" ref="E154:E180" si="12">IF(LEN(B154)=6,1,0)</f>
        <v>1</v>
      </c>
      <c r="F154">
        <f>IF(_xlfn.IFNA(VLOOKUP(B154,'ŠIFRANT ZA INDUSTRY'!A:A,1,0),0)=0,0,1)</f>
        <v>0</v>
      </c>
      <c r="G154">
        <f>IF(_xlfn.IFNA(VLOOKUP($B154,'ŠIFRANT ZA INDUSTRY'!B:B,1,0),0)=0,0,1)</f>
        <v>1</v>
      </c>
      <c r="H154">
        <f>IF(_xlfn.IFNA(VLOOKUP($B154,'ŠIFRANT ZA INDUSTRY'!C:C,1,0),0)=0,0,1)</f>
        <v>0</v>
      </c>
      <c r="I154">
        <f>IF(_xlfn.IFNA(VLOOKUP($B154,'ŠIFRANT ZA INDUSTRY'!D:D,1,0),0)=0,0,1)</f>
        <v>0</v>
      </c>
      <c r="J154">
        <f>IF(_xlfn.IFNA(VLOOKUP($B154,'ŠIFRANT ZA INDUSTRY'!E:E,1,0),0)=0,0,1)</f>
        <v>0</v>
      </c>
      <c r="K154">
        <f>IF(_xlfn.IFNA(VLOOKUP($B154,'ŠIFRANT ZA INDUSTRY'!F:F,1,0),0)=0,0,1)</f>
        <v>0</v>
      </c>
      <c r="L154">
        <f>IF(_xlfn.IFNA(VLOOKUP($B154,'ŠIFRANT ZA INDUSTRY'!G:G,1,0),0)=0,0,1)</f>
        <v>0</v>
      </c>
      <c r="M154">
        <f>IF(_xlfn.IFNA(VLOOKUP($B154,'ŠIFRANT ZA INDUSTRY'!H:H,1,0),0)=0,0,1)</f>
        <v>0</v>
      </c>
      <c r="N154">
        <f>IF(_xlfn.IFNA(VLOOKUP($B154,'ŠIFRANT ZA INDUSTRY'!I:I,1,0),0)=0,0,1)</f>
        <v>0</v>
      </c>
      <c r="O154">
        <f>IF(_xlfn.IFNA(VLOOKUP($B154,'ŠIFRANT ZA INDUSTRY'!J:J,1,0),0)=0,0,1)</f>
        <v>0</v>
      </c>
      <c r="P154">
        <f>IF(_xlfn.IFNA(VLOOKUP($B154,'ŠIFRANT ZA INDUSTRY'!K:K,1,0),0)=0,0,1)</f>
        <v>0</v>
      </c>
      <c r="Q154">
        <f>IF(_xlfn.IFNA(VLOOKUP($B154,'ŠIFRANT ZA INDUSTRY'!L:L,1,0),0)=0,0,1)</f>
        <v>0</v>
      </c>
      <c r="R154">
        <f>IF(_xlfn.IFNA(VLOOKUP($B154,'ŠIFRANT ZA INDUSTRY'!M:M,1,0),0)=0,0,1)</f>
        <v>0</v>
      </c>
      <c r="S154">
        <f>IF(_xlfn.IFNA(VLOOKUP($B154,'ŠIFRANT ZA INDUSTRY'!N:N,1,0),0)=0,0,1)</f>
        <v>0</v>
      </c>
      <c r="T154" t="b">
        <f t="shared" si="11"/>
        <v>1</v>
      </c>
    </row>
    <row r="155" spans="1:20" x14ac:dyDescent="0.3">
      <c r="A155" t="str">
        <f t="shared" si="10"/>
        <v>23.11</v>
      </c>
      <c r="B155" s="44" t="s">
        <v>749</v>
      </c>
      <c r="C155" s="25"/>
      <c r="D155" s="25" t="s">
        <v>748</v>
      </c>
      <c r="E155">
        <f t="shared" si="12"/>
        <v>1</v>
      </c>
      <c r="F155">
        <f>IF(_xlfn.IFNA(VLOOKUP(B155,'ŠIFRANT ZA INDUSTRY'!A:A,1,0),0)=0,0,1)</f>
        <v>0</v>
      </c>
      <c r="G155">
        <f>IF(_xlfn.IFNA(VLOOKUP($B155,'ŠIFRANT ZA INDUSTRY'!B:B,1,0),0)=0,0,1)</f>
        <v>0</v>
      </c>
      <c r="H155">
        <f>IF(_xlfn.IFNA(VLOOKUP($B155,'ŠIFRANT ZA INDUSTRY'!C:C,1,0),0)=0,0,1)</f>
        <v>0</v>
      </c>
      <c r="I155">
        <f>IF(_xlfn.IFNA(VLOOKUP($B155,'ŠIFRANT ZA INDUSTRY'!D:D,1,0),0)=0,0,1)</f>
        <v>0</v>
      </c>
      <c r="J155">
        <f>IF(_xlfn.IFNA(VLOOKUP($B155,'ŠIFRANT ZA INDUSTRY'!E:E,1,0),0)=0,0,1)</f>
        <v>0</v>
      </c>
      <c r="K155">
        <f>IF(_xlfn.IFNA(VLOOKUP($B155,'ŠIFRANT ZA INDUSTRY'!F:F,1,0),0)=0,0,1)</f>
        <v>0</v>
      </c>
      <c r="L155">
        <f>IF(_xlfn.IFNA(VLOOKUP($B155,'ŠIFRANT ZA INDUSTRY'!G:G,1,0),0)=0,0,1)</f>
        <v>0</v>
      </c>
      <c r="M155">
        <f>IF(_xlfn.IFNA(VLOOKUP($B155,'ŠIFRANT ZA INDUSTRY'!H:H,1,0),0)=0,0,1)</f>
        <v>0</v>
      </c>
      <c r="N155">
        <f>IF(_xlfn.IFNA(VLOOKUP($B155,'ŠIFRANT ZA INDUSTRY'!I:I,1,0),0)=0,0,1)</f>
        <v>0</v>
      </c>
      <c r="O155">
        <f>IF(_xlfn.IFNA(VLOOKUP($B155,'ŠIFRANT ZA INDUSTRY'!J:J,1,0),0)=0,0,1)</f>
        <v>0</v>
      </c>
      <c r="P155">
        <f>IF(_xlfn.IFNA(VLOOKUP($B155,'ŠIFRANT ZA INDUSTRY'!K:K,1,0),0)=0,0,1)</f>
        <v>0</v>
      </c>
      <c r="Q155">
        <f>IF(_xlfn.IFNA(VLOOKUP($B155,'ŠIFRANT ZA INDUSTRY'!L:L,1,0),0)=0,0,1)</f>
        <v>0</v>
      </c>
      <c r="R155">
        <f>IF(_xlfn.IFNA(VLOOKUP($B155,'ŠIFRANT ZA INDUSTRY'!M:M,1,0),0)=0,0,1)</f>
        <v>0</v>
      </c>
      <c r="S155">
        <f>IF(_xlfn.IFNA(VLOOKUP($B155,'ŠIFRANT ZA INDUSTRY'!N:N,1,0),0)=0,0,1)</f>
        <v>0</v>
      </c>
      <c r="T155" t="b">
        <f t="shared" si="11"/>
        <v>0</v>
      </c>
    </row>
    <row r="156" spans="1:20" x14ac:dyDescent="0.3">
      <c r="A156" t="str">
        <f t="shared" si="10"/>
        <v>23.12</v>
      </c>
      <c r="B156" s="44" t="s">
        <v>751</v>
      </c>
      <c r="C156" s="25"/>
      <c r="D156" s="25" t="s">
        <v>750</v>
      </c>
      <c r="E156">
        <f t="shared" si="12"/>
        <v>1</v>
      </c>
      <c r="F156">
        <f>IF(_xlfn.IFNA(VLOOKUP(B156,'ŠIFRANT ZA INDUSTRY'!A:A,1,0),0)=0,0,1)</f>
        <v>0</v>
      </c>
      <c r="G156">
        <f>IF(_xlfn.IFNA(VLOOKUP($B156,'ŠIFRANT ZA INDUSTRY'!B:B,1,0),0)=0,0,1)</f>
        <v>0</v>
      </c>
      <c r="H156">
        <f>IF(_xlfn.IFNA(VLOOKUP($B156,'ŠIFRANT ZA INDUSTRY'!C:C,1,0),0)=0,0,1)</f>
        <v>0</v>
      </c>
      <c r="I156">
        <f>IF(_xlfn.IFNA(VLOOKUP($B156,'ŠIFRANT ZA INDUSTRY'!D:D,1,0),0)=0,0,1)</f>
        <v>0</v>
      </c>
      <c r="J156">
        <f>IF(_xlfn.IFNA(VLOOKUP($B156,'ŠIFRANT ZA INDUSTRY'!E:E,1,0),0)=0,0,1)</f>
        <v>0</v>
      </c>
      <c r="K156">
        <f>IF(_xlfn.IFNA(VLOOKUP($B156,'ŠIFRANT ZA INDUSTRY'!F:F,1,0),0)=0,0,1)</f>
        <v>0</v>
      </c>
      <c r="L156">
        <f>IF(_xlfn.IFNA(VLOOKUP($B156,'ŠIFRANT ZA INDUSTRY'!G:G,1,0),0)=0,0,1)</f>
        <v>0</v>
      </c>
      <c r="M156">
        <f>IF(_xlfn.IFNA(VLOOKUP($B156,'ŠIFRANT ZA INDUSTRY'!H:H,1,0),0)=0,0,1)</f>
        <v>0</v>
      </c>
      <c r="N156">
        <f>IF(_xlfn.IFNA(VLOOKUP($B156,'ŠIFRANT ZA INDUSTRY'!I:I,1,0),0)=0,0,1)</f>
        <v>0</v>
      </c>
      <c r="O156">
        <f>IF(_xlfn.IFNA(VLOOKUP($B156,'ŠIFRANT ZA INDUSTRY'!J:J,1,0),0)=0,0,1)</f>
        <v>0</v>
      </c>
      <c r="P156">
        <f>IF(_xlfn.IFNA(VLOOKUP($B156,'ŠIFRANT ZA INDUSTRY'!K:K,1,0),0)=0,0,1)</f>
        <v>0</v>
      </c>
      <c r="Q156">
        <f>IF(_xlfn.IFNA(VLOOKUP($B156,'ŠIFRANT ZA INDUSTRY'!L:L,1,0),0)=0,0,1)</f>
        <v>0</v>
      </c>
      <c r="R156">
        <f>IF(_xlfn.IFNA(VLOOKUP($B156,'ŠIFRANT ZA INDUSTRY'!M:M,1,0),0)=0,0,1)</f>
        <v>0</v>
      </c>
      <c r="S156">
        <f>IF(_xlfn.IFNA(VLOOKUP($B156,'ŠIFRANT ZA INDUSTRY'!N:N,1,0),0)=0,0,1)</f>
        <v>0</v>
      </c>
      <c r="T156" t="b">
        <f t="shared" si="11"/>
        <v>0</v>
      </c>
    </row>
    <row r="157" spans="1:20" x14ac:dyDescent="0.3">
      <c r="A157" t="str">
        <f t="shared" si="10"/>
        <v>23.13</v>
      </c>
      <c r="B157" s="44" t="s">
        <v>753</v>
      </c>
      <c r="C157" s="25"/>
      <c r="D157" s="25" t="s">
        <v>752</v>
      </c>
      <c r="E157">
        <f t="shared" si="12"/>
        <v>1</v>
      </c>
      <c r="F157">
        <f>IF(_xlfn.IFNA(VLOOKUP(B157,'ŠIFRANT ZA INDUSTRY'!A:A,1,0),0)=0,0,1)</f>
        <v>0</v>
      </c>
      <c r="G157">
        <f>IF(_xlfn.IFNA(VLOOKUP($B157,'ŠIFRANT ZA INDUSTRY'!B:B,1,0),0)=0,0,1)</f>
        <v>0</v>
      </c>
      <c r="H157">
        <f>IF(_xlfn.IFNA(VLOOKUP($B157,'ŠIFRANT ZA INDUSTRY'!C:C,1,0),0)=0,0,1)</f>
        <v>0</v>
      </c>
      <c r="I157">
        <f>IF(_xlfn.IFNA(VLOOKUP($B157,'ŠIFRANT ZA INDUSTRY'!D:D,1,0),0)=0,0,1)</f>
        <v>0</v>
      </c>
      <c r="J157">
        <f>IF(_xlfn.IFNA(VLOOKUP($B157,'ŠIFRANT ZA INDUSTRY'!E:E,1,0),0)=0,0,1)</f>
        <v>0</v>
      </c>
      <c r="K157">
        <f>IF(_xlfn.IFNA(VLOOKUP($B157,'ŠIFRANT ZA INDUSTRY'!F:F,1,0),0)=0,0,1)</f>
        <v>0</v>
      </c>
      <c r="L157">
        <f>IF(_xlfn.IFNA(VLOOKUP($B157,'ŠIFRANT ZA INDUSTRY'!G:G,1,0),0)=0,0,1)</f>
        <v>0</v>
      </c>
      <c r="M157">
        <f>IF(_xlfn.IFNA(VLOOKUP($B157,'ŠIFRANT ZA INDUSTRY'!H:H,1,0),0)=0,0,1)</f>
        <v>0</v>
      </c>
      <c r="N157">
        <f>IF(_xlfn.IFNA(VLOOKUP($B157,'ŠIFRANT ZA INDUSTRY'!I:I,1,0),0)=0,0,1)</f>
        <v>0</v>
      </c>
      <c r="O157">
        <f>IF(_xlfn.IFNA(VLOOKUP($B157,'ŠIFRANT ZA INDUSTRY'!J:J,1,0),0)=0,0,1)</f>
        <v>0</v>
      </c>
      <c r="P157">
        <f>IF(_xlfn.IFNA(VLOOKUP($B157,'ŠIFRANT ZA INDUSTRY'!K:K,1,0),0)=0,0,1)</f>
        <v>0</v>
      </c>
      <c r="Q157">
        <f>IF(_xlfn.IFNA(VLOOKUP($B157,'ŠIFRANT ZA INDUSTRY'!L:L,1,0),0)=0,0,1)</f>
        <v>0</v>
      </c>
      <c r="R157">
        <f>IF(_xlfn.IFNA(VLOOKUP($B157,'ŠIFRANT ZA INDUSTRY'!M:M,1,0),0)=0,0,1)</f>
        <v>0</v>
      </c>
      <c r="S157">
        <f>IF(_xlfn.IFNA(VLOOKUP($B157,'ŠIFRANT ZA INDUSTRY'!N:N,1,0),0)=0,0,1)</f>
        <v>0</v>
      </c>
      <c r="T157" t="b">
        <f t="shared" si="11"/>
        <v>0</v>
      </c>
    </row>
    <row r="158" spans="1:20" x14ac:dyDescent="0.3">
      <c r="A158" t="str">
        <f t="shared" si="10"/>
        <v>23.14</v>
      </c>
      <c r="B158" s="44" t="s">
        <v>755</v>
      </c>
      <c r="C158" s="25"/>
      <c r="D158" s="25" t="s">
        <v>754</v>
      </c>
      <c r="E158">
        <f t="shared" si="12"/>
        <v>1</v>
      </c>
      <c r="F158">
        <f>IF(_xlfn.IFNA(VLOOKUP(B158,'ŠIFRANT ZA INDUSTRY'!A:A,1,0),0)=0,0,1)</f>
        <v>0</v>
      </c>
      <c r="G158">
        <f>IF(_xlfn.IFNA(VLOOKUP($B158,'ŠIFRANT ZA INDUSTRY'!B:B,1,0),0)=0,0,1)</f>
        <v>0</v>
      </c>
      <c r="H158">
        <f>IF(_xlfn.IFNA(VLOOKUP($B158,'ŠIFRANT ZA INDUSTRY'!C:C,1,0),0)=0,0,1)</f>
        <v>0</v>
      </c>
      <c r="I158">
        <f>IF(_xlfn.IFNA(VLOOKUP($B158,'ŠIFRANT ZA INDUSTRY'!D:D,1,0),0)=0,0,1)</f>
        <v>0</v>
      </c>
      <c r="J158">
        <f>IF(_xlfn.IFNA(VLOOKUP($B158,'ŠIFRANT ZA INDUSTRY'!E:E,1,0),0)=0,0,1)</f>
        <v>0</v>
      </c>
      <c r="K158">
        <f>IF(_xlfn.IFNA(VLOOKUP($B158,'ŠIFRANT ZA INDUSTRY'!F:F,1,0),0)=0,0,1)</f>
        <v>0</v>
      </c>
      <c r="L158">
        <f>IF(_xlfn.IFNA(VLOOKUP($B158,'ŠIFRANT ZA INDUSTRY'!G:G,1,0),0)=0,0,1)</f>
        <v>0</v>
      </c>
      <c r="M158">
        <f>IF(_xlfn.IFNA(VLOOKUP($B158,'ŠIFRANT ZA INDUSTRY'!H:H,1,0),0)=0,0,1)</f>
        <v>0</v>
      </c>
      <c r="N158">
        <f>IF(_xlfn.IFNA(VLOOKUP($B158,'ŠIFRANT ZA INDUSTRY'!I:I,1,0),0)=0,0,1)</f>
        <v>0</v>
      </c>
      <c r="O158">
        <f>IF(_xlfn.IFNA(VLOOKUP($B158,'ŠIFRANT ZA INDUSTRY'!J:J,1,0),0)=0,0,1)</f>
        <v>0</v>
      </c>
      <c r="P158">
        <f>IF(_xlfn.IFNA(VLOOKUP($B158,'ŠIFRANT ZA INDUSTRY'!K:K,1,0),0)=0,0,1)</f>
        <v>0</v>
      </c>
      <c r="Q158">
        <f>IF(_xlfn.IFNA(VLOOKUP($B158,'ŠIFRANT ZA INDUSTRY'!L:L,1,0),0)=0,0,1)</f>
        <v>0</v>
      </c>
      <c r="R158">
        <f>IF(_xlfn.IFNA(VLOOKUP($B158,'ŠIFRANT ZA INDUSTRY'!M:M,1,0),0)=0,0,1)</f>
        <v>0</v>
      </c>
      <c r="S158">
        <f>IF(_xlfn.IFNA(VLOOKUP($B158,'ŠIFRANT ZA INDUSTRY'!N:N,1,0),0)=0,0,1)</f>
        <v>0</v>
      </c>
      <c r="T158" t="b">
        <f t="shared" si="11"/>
        <v>0</v>
      </c>
    </row>
    <row r="159" spans="1:20" x14ac:dyDescent="0.3">
      <c r="A159" t="str">
        <f t="shared" si="10"/>
        <v>23.19</v>
      </c>
      <c r="B159" s="44" t="s">
        <v>757</v>
      </c>
      <c r="C159" s="25"/>
      <c r="D159" s="25" t="s">
        <v>756</v>
      </c>
      <c r="E159">
        <f t="shared" si="12"/>
        <v>1</v>
      </c>
      <c r="F159">
        <f>IF(_xlfn.IFNA(VLOOKUP(B159,'ŠIFRANT ZA INDUSTRY'!A:A,1,0),0)=0,0,1)</f>
        <v>0</v>
      </c>
      <c r="G159">
        <f>IF(_xlfn.IFNA(VLOOKUP($B159,'ŠIFRANT ZA INDUSTRY'!B:B,1,0),0)=0,0,1)</f>
        <v>0</v>
      </c>
      <c r="H159">
        <f>IF(_xlfn.IFNA(VLOOKUP($B159,'ŠIFRANT ZA INDUSTRY'!C:C,1,0),0)=0,0,1)</f>
        <v>0</v>
      </c>
      <c r="I159">
        <f>IF(_xlfn.IFNA(VLOOKUP($B159,'ŠIFRANT ZA INDUSTRY'!D:D,1,0),0)=0,0,1)</f>
        <v>0</v>
      </c>
      <c r="J159">
        <f>IF(_xlfn.IFNA(VLOOKUP($B159,'ŠIFRANT ZA INDUSTRY'!E:E,1,0),0)=0,0,1)</f>
        <v>0</v>
      </c>
      <c r="K159">
        <f>IF(_xlfn.IFNA(VLOOKUP($B159,'ŠIFRANT ZA INDUSTRY'!F:F,1,0),0)=0,0,1)</f>
        <v>0</v>
      </c>
      <c r="L159">
        <f>IF(_xlfn.IFNA(VLOOKUP($B159,'ŠIFRANT ZA INDUSTRY'!G:G,1,0),0)=0,0,1)</f>
        <v>0</v>
      </c>
      <c r="M159">
        <f>IF(_xlfn.IFNA(VLOOKUP($B159,'ŠIFRANT ZA INDUSTRY'!H:H,1,0),0)=0,0,1)</f>
        <v>0</v>
      </c>
      <c r="N159">
        <f>IF(_xlfn.IFNA(VLOOKUP($B159,'ŠIFRANT ZA INDUSTRY'!I:I,1,0),0)=0,0,1)</f>
        <v>0</v>
      </c>
      <c r="O159">
        <f>IF(_xlfn.IFNA(VLOOKUP($B159,'ŠIFRANT ZA INDUSTRY'!J:J,1,0),0)=0,0,1)</f>
        <v>0</v>
      </c>
      <c r="P159">
        <f>IF(_xlfn.IFNA(VLOOKUP($B159,'ŠIFRANT ZA INDUSTRY'!K:K,1,0),0)=0,0,1)</f>
        <v>0</v>
      </c>
      <c r="Q159">
        <f>IF(_xlfn.IFNA(VLOOKUP($B159,'ŠIFRANT ZA INDUSTRY'!L:L,1,0),0)=0,0,1)</f>
        <v>0</v>
      </c>
      <c r="R159">
        <f>IF(_xlfn.IFNA(VLOOKUP($B159,'ŠIFRANT ZA INDUSTRY'!M:M,1,0),0)=0,0,1)</f>
        <v>0</v>
      </c>
      <c r="S159">
        <f>IF(_xlfn.IFNA(VLOOKUP($B159,'ŠIFRANT ZA INDUSTRY'!N:N,1,0),0)=0,0,1)</f>
        <v>0</v>
      </c>
      <c r="T159" t="b">
        <f t="shared" si="11"/>
        <v>0</v>
      </c>
    </row>
    <row r="160" spans="1:20" x14ac:dyDescent="0.3">
      <c r="A160" t="str">
        <f t="shared" si="10"/>
        <v>23.20</v>
      </c>
      <c r="B160" s="44" t="s">
        <v>759</v>
      </c>
      <c r="C160" s="25"/>
      <c r="D160" s="25" t="s">
        <v>758</v>
      </c>
      <c r="E160">
        <f t="shared" si="12"/>
        <v>1</v>
      </c>
      <c r="F160">
        <f>IF(_xlfn.IFNA(VLOOKUP(B160,'ŠIFRANT ZA INDUSTRY'!A:A,1,0),0)=0,0,1)</f>
        <v>0</v>
      </c>
      <c r="G160">
        <f>IF(_xlfn.IFNA(VLOOKUP($B160,'ŠIFRANT ZA INDUSTRY'!B:B,1,0),0)=0,0,1)</f>
        <v>0</v>
      </c>
      <c r="H160">
        <f>IF(_xlfn.IFNA(VLOOKUP($B160,'ŠIFRANT ZA INDUSTRY'!C:C,1,0),0)=0,0,1)</f>
        <v>0</v>
      </c>
      <c r="I160">
        <f>IF(_xlfn.IFNA(VLOOKUP($B160,'ŠIFRANT ZA INDUSTRY'!D:D,1,0),0)=0,0,1)</f>
        <v>0</v>
      </c>
      <c r="J160">
        <f>IF(_xlfn.IFNA(VLOOKUP($B160,'ŠIFRANT ZA INDUSTRY'!E:E,1,0),0)=0,0,1)</f>
        <v>0</v>
      </c>
      <c r="K160">
        <f>IF(_xlfn.IFNA(VLOOKUP($B160,'ŠIFRANT ZA INDUSTRY'!F:F,1,0),0)=0,0,1)</f>
        <v>0</v>
      </c>
      <c r="L160">
        <f>IF(_xlfn.IFNA(VLOOKUP($B160,'ŠIFRANT ZA INDUSTRY'!G:G,1,0),0)=0,0,1)</f>
        <v>0</v>
      </c>
      <c r="M160">
        <f>IF(_xlfn.IFNA(VLOOKUP($B160,'ŠIFRANT ZA INDUSTRY'!H:H,1,0),0)=0,0,1)</f>
        <v>0</v>
      </c>
      <c r="N160">
        <f>IF(_xlfn.IFNA(VLOOKUP($B160,'ŠIFRANT ZA INDUSTRY'!I:I,1,0),0)=0,0,1)</f>
        <v>0</v>
      </c>
      <c r="O160">
        <f>IF(_xlfn.IFNA(VLOOKUP($B160,'ŠIFRANT ZA INDUSTRY'!J:J,1,0),0)=0,0,1)</f>
        <v>0</v>
      </c>
      <c r="P160">
        <f>IF(_xlfn.IFNA(VLOOKUP($B160,'ŠIFRANT ZA INDUSTRY'!K:K,1,0),0)=0,0,1)</f>
        <v>0</v>
      </c>
      <c r="Q160">
        <f>IF(_xlfn.IFNA(VLOOKUP($B160,'ŠIFRANT ZA INDUSTRY'!L:L,1,0),0)=0,0,1)</f>
        <v>0</v>
      </c>
      <c r="R160">
        <f>IF(_xlfn.IFNA(VLOOKUP($B160,'ŠIFRANT ZA INDUSTRY'!M:M,1,0),0)=0,0,1)</f>
        <v>0</v>
      </c>
      <c r="S160">
        <f>IF(_xlfn.IFNA(VLOOKUP($B160,'ŠIFRANT ZA INDUSTRY'!N:N,1,0),0)=0,0,1)</f>
        <v>0</v>
      </c>
      <c r="T160" t="b">
        <f t="shared" si="11"/>
        <v>0</v>
      </c>
    </row>
    <row r="161" spans="1:20" x14ac:dyDescent="0.3">
      <c r="A161" t="str">
        <f t="shared" si="10"/>
        <v>23.31</v>
      </c>
      <c r="B161" s="44" t="s">
        <v>761</v>
      </c>
      <c r="C161" s="25"/>
      <c r="D161" s="25" t="s">
        <v>760</v>
      </c>
      <c r="E161">
        <f t="shared" si="12"/>
        <v>1</v>
      </c>
      <c r="F161">
        <f>IF(_xlfn.IFNA(VLOOKUP(B161,'ŠIFRANT ZA INDUSTRY'!A:A,1,0),0)=0,0,1)</f>
        <v>0</v>
      </c>
      <c r="G161">
        <f>IF(_xlfn.IFNA(VLOOKUP($B161,'ŠIFRANT ZA INDUSTRY'!B:B,1,0),0)=0,0,1)</f>
        <v>0</v>
      </c>
      <c r="H161">
        <f>IF(_xlfn.IFNA(VLOOKUP($B161,'ŠIFRANT ZA INDUSTRY'!C:C,1,0),0)=0,0,1)</f>
        <v>0</v>
      </c>
      <c r="I161">
        <f>IF(_xlfn.IFNA(VLOOKUP($B161,'ŠIFRANT ZA INDUSTRY'!D:D,1,0),0)=0,0,1)</f>
        <v>0</v>
      </c>
      <c r="J161">
        <f>IF(_xlfn.IFNA(VLOOKUP($B161,'ŠIFRANT ZA INDUSTRY'!E:E,1,0),0)=0,0,1)</f>
        <v>0</v>
      </c>
      <c r="K161">
        <f>IF(_xlfn.IFNA(VLOOKUP($B161,'ŠIFRANT ZA INDUSTRY'!F:F,1,0),0)=0,0,1)</f>
        <v>0</v>
      </c>
      <c r="L161">
        <f>IF(_xlfn.IFNA(VLOOKUP($B161,'ŠIFRANT ZA INDUSTRY'!G:G,1,0),0)=0,0,1)</f>
        <v>0</v>
      </c>
      <c r="M161">
        <f>IF(_xlfn.IFNA(VLOOKUP($B161,'ŠIFRANT ZA INDUSTRY'!H:H,1,0),0)=0,0,1)</f>
        <v>0</v>
      </c>
      <c r="N161">
        <f>IF(_xlfn.IFNA(VLOOKUP($B161,'ŠIFRANT ZA INDUSTRY'!I:I,1,0),0)=0,0,1)</f>
        <v>0</v>
      </c>
      <c r="O161">
        <f>IF(_xlfn.IFNA(VLOOKUP($B161,'ŠIFRANT ZA INDUSTRY'!J:J,1,0),0)=0,0,1)</f>
        <v>0</v>
      </c>
      <c r="P161">
        <f>IF(_xlfn.IFNA(VLOOKUP($B161,'ŠIFRANT ZA INDUSTRY'!K:K,1,0),0)=0,0,1)</f>
        <v>0</v>
      </c>
      <c r="Q161">
        <f>IF(_xlfn.IFNA(VLOOKUP($B161,'ŠIFRANT ZA INDUSTRY'!L:L,1,0),0)=0,0,1)</f>
        <v>0</v>
      </c>
      <c r="R161">
        <f>IF(_xlfn.IFNA(VLOOKUP($B161,'ŠIFRANT ZA INDUSTRY'!M:M,1,0),0)=0,0,1)</f>
        <v>0</v>
      </c>
      <c r="S161">
        <f>IF(_xlfn.IFNA(VLOOKUP($B161,'ŠIFRANT ZA INDUSTRY'!N:N,1,0),0)=0,0,1)</f>
        <v>0</v>
      </c>
      <c r="T161" t="b">
        <f t="shared" si="11"/>
        <v>0</v>
      </c>
    </row>
    <row r="162" spans="1:20" x14ac:dyDescent="0.3">
      <c r="A162" t="str">
        <f t="shared" si="10"/>
        <v>23.32</v>
      </c>
      <c r="B162" s="44" t="s">
        <v>763</v>
      </c>
      <c r="C162" s="25"/>
      <c r="D162" s="25" t="s">
        <v>762</v>
      </c>
      <c r="E162">
        <f t="shared" si="12"/>
        <v>1</v>
      </c>
      <c r="F162">
        <f>IF(_xlfn.IFNA(VLOOKUP(B162,'ŠIFRANT ZA INDUSTRY'!A:A,1,0),0)=0,0,1)</f>
        <v>0</v>
      </c>
      <c r="G162">
        <f>IF(_xlfn.IFNA(VLOOKUP($B162,'ŠIFRANT ZA INDUSTRY'!B:B,1,0),0)=0,0,1)</f>
        <v>0</v>
      </c>
      <c r="H162">
        <f>IF(_xlfn.IFNA(VLOOKUP($B162,'ŠIFRANT ZA INDUSTRY'!C:C,1,0),0)=0,0,1)</f>
        <v>0</v>
      </c>
      <c r="I162">
        <f>IF(_xlfn.IFNA(VLOOKUP($B162,'ŠIFRANT ZA INDUSTRY'!D:D,1,0),0)=0,0,1)</f>
        <v>0</v>
      </c>
      <c r="J162">
        <f>IF(_xlfn.IFNA(VLOOKUP($B162,'ŠIFRANT ZA INDUSTRY'!E:E,1,0),0)=0,0,1)</f>
        <v>0</v>
      </c>
      <c r="K162">
        <f>IF(_xlfn.IFNA(VLOOKUP($B162,'ŠIFRANT ZA INDUSTRY'!F:F,1,0),0)=0,0,1)</f>
        <v>0</v>
      </c>
      <c r="L162">
        <f>IF(_xlfn.IFNA(VLOOKUP($B162,'ŠIFRANT ZA INDUSTRY'!G:G,1,0),0)=0,0,1)</f>
        <v>0</v>
      </c>
      <c r="M162">
        <f>IF(_xlfn.IFNA(VLOOKUP($B162,'ŠIFRANT ZA INDUSTRY'!H:H,1,0),0)=0,0,1)</f>
        <v>0</v>
      </c>
      <c r="N162">
        <f>IF(_xlfn.IFNA(VLOOKUP($B162,'ŠIFRANT ZA INDUSTRY'!I:I,1,0),0)=0,0,1)</f>
        <v>0</v>
      </c>
      <c r="O162">
        <f>IF(_xlfn.IFNA(VLOOKUP($B162,'ŠIFRANT ZA INDUSTRY'!J:J,1,0),0)=0,0,1)</f>
        <v>0</v>
      </c>
      <c r="P162">
        <f>IF(_xlfn.IFNA(VLOOKUP($B162,'ŠIFRANT ZA INDUSTRY'!K:K,1,0),0)=0,0,1)</f>
        <v>0</v>
      </c>
      <c r="Q162">
        <f>IF(_xlfn.IFNA(VLOOKUP($B162,'ŠIFRANT ZA INDUSTRY'!L:L,1,0),0)=0,0,1)</f>
        <v>0</v>
      </c>
      <c r="R162">
        <f>IF(_xlfn.IFNA(VLOOKUP($B162,'ŠIFRANT ZA INDUSTRY'!M:M,1,0),0)=0,0,1)</f>
        <v>0</v>
      </c>
      <c r="S162">
        <f>IF(_xlfn.IFNA(VLOOKUP($B162,'ŠIFRANT ZA INDUSTRY'!N:N,1,0),0)=0,0,1)</f>
        <v>0</v>
      </c>
      <c r="T162" t="b">
        <f t="shared" si="11"/>
        <v>0</v>
      </c>
    </row>
    <row r="163" spans="1:20" x14ac:dyDescent="0.3">
      <c r="A163" t="str">
        <f t="shared" si="10"/>
        <v>23.41</v>
      </c>
      <c r="B163" s="44" t="s">
        <v>765</v>
      </c>
      <c r="C163" s="25"/>
      <c r="D163" s="25" t="s">
        <v>764</v>
      </c>
      <c r="E163">
        <f t="shared" si="12"/>
        <v>1</v>
      </c>
      <c r="F163">
        <f>IF(_xlfn.IFNA(VLOOKUP(B163,'ŠIFRANT ZA INDUSTRY'!A:A,1,0),0)=0,0,1)</f>
        <v>0</v>
      </c>
      <c r="G163">
        <f>IF(_xlfn.IFNA(VLOOKUP($B163,'ŠIFRANT ZA INDUSTRY'!B:B,1,0),0)=0,0,1)</f>
        <v>0</v>
      </c>
      <c r="H163">
        <f>IF(_xlfn.IFNA(VLOOKUP($B163,'ŠIFRANT ZA INDUSTRY'!C:C,1,0),0)=0,0,1)</f>
        <v>0</v>
      </c>
      <c r="I163">
        <f>IF(_xlfn.IFNA(VLOOKUP($B163,'ŠIFRANT ZA INDUSTRY'!D:D,1,0),0)=0,0,1)</f>
        <v>0</v>
      </c>
      <c r="J163">
        <f>IF(_xlfn.IFNA(VLOOKUP($B163,'ŠIFRANT ZA INDUSTRY'!E:E,1,0),0)=0,0,1)</f>
        <v>0</v>
      </c>
      <c r="K163">
        <f>IF(_xlfn.IFNA(VLOOKUP($B163,'ŠIFRANT ZA INDUSTRY'!F:F,1,0),0)=0,0,1)</f>
        <v>0</v>
      </c>
      <c r="L163">
        <f>IF(_xlfn.IFNA(VLOOKUP($B163,'ŠIFRANT ZA INDUSTRY'!G:G,1,0),0)=0,0,1)</f>
        <v>0</v>
      </c>
      <c r="M163">
        <f>IF(_xlfn.IFNA(VLOOKUP($B163,'ŠIFRANT ZA INDUSTRY'!H:H,1,0),0)=0,0,1)</f>
        <v>0</v>
      </c>
      <c r="N163">
        <f>IF(_xlfn.IFNA(VLOOKUP($B163,'ŠIFRANT ZA INDUSTRY'!I:I,1,0),0)=0,0,1)</f>
        <v>0</v>
      </c>
      <c r="O163">
        <f>IF(_xlfn.IFNA(VLOOKUP($B163,'ŠIFRANT ZA INDUSTRY'!J:J,1,0),0)=0,0,1)</f>
        <v>0</v>
      </c>
      <c r="P163">
        <f>IF(_xlfn.IFNA(VLOOKUP($B163,'ŠIFRANT ZA INDUSTRY'!K:K,1,0),0)=0,0,1)</f>
        <v>0</v>
      </c>
      <c r="Q163">
        <f>IF(_xlfn.IFNA(VLOOKUP($B163,'ŠIFRANT ZA INDUSTRY'!L:L,1,0),0)=0,0,1)</f>
        <v>0</v>
      </c>
      <c r="R163">
        <f>IF(_xlfn.IFNA(VLOOKUP($B163,'ŠIFRANT ZA INDUSTRY'!M:M,1,0),0)=0,0,1)</f>
        <v>0</v>
      </c>
      <c r="S163">
        <f>IF(_xlfn.IFNA(VLOOKUP($B163,'ŠIFRANT ZA INDUSTRY'!N:N,1,0),0)=0,0,1)</f>
        <v>0</v>
      </c>
      <c r="T163" t="b">
        <f t="shared" si="11"/>
        <v>0</v>
      </c>
    </row>
    <row r="164" spans="1:20" x14ac:dyDescent="0.3">
      <c r="A164" t="str">
        <f t="shared" si="10"/>
        <v>23.42</v>
      </c>
      <c r="B164" s="44" t="s">
        <v>767</v>
      </c>
      <c r="C164" s="25"/>
      <c r="D164" s="25" t="s">
        <v>766</v>
      </c>
      <c r="E164">
        <f t="shared" si="12"/>
        <v>1</v>
      </c>
      <c r="F164">
        <f>IF(_xlfn.IFNA(VLOOKUP(B164,'ŠIFRANT ZA INDUSTRY'!A:A,1,0),0)=0,0,1)</f>
        <v>0</v>
      </c>
      <c r="G164">
        <f>IF(_xlfn.IFNA(VLOOKUP($B164,'ŠIFRANT ZA INDUSTRY'!B:B,1,0),0)=0,0,1)</f>
        <v>0</v>
      </c>
      <c r="H164">
        <f>IF(_xlfn.IFNA(VLOOKUP($B164,'ŠIFRANT ZA INDUSTRY'!C:C,1,0),0)=0,0,1)</f>
        <v>0</v>
      </c>
      <c r="I164">
        <f>IF(_xlfn.IFNA(VLOOKUP($B164,'ŠIFRANT ZA INDUSTRY'!D:D,1,0),0)=0,0,1)</f>
        <v>0</v>
      </c>
      <c r="J164">
        <f>IF(_xlfn.IFNA(VLOOKUP($B164,'ŠIFRANT ZA INDUSTRY'!E:E,1,0),0)=0,0,1)</f>
        <v>0</v>
      </c>
      <c r="K164">
        <f>IF(_xlfn.IFNA(VLOOKUP($B164,'ŠIFRANT ZA INDUSTRY'!F:F,1,0),0)=0,0,1)</f>
        <v>0</v>
      </c>
      <c r="L164">
        <f>IF(_xlfn.IFNA(VLOOKUP($B164,'ŠIFRANT ZA INDUSTRY'!G:G,1,0),0)=0,0,1)</f>
        <v>0</v>
      </c>
      <c r="M164">
        <f>IF(_xlfn.IFNA(VLOOKUP($B164,'ŠIFRANT ZA INDUSTRY'!H:H,1,0),0)=0,0,1)</f>
        <v>0</v>
      </c>
      <c r="N164">
        <f>IF(_xlfn.IFNA(VLOOKUP($B164,'ŠIFRANT ZA INDUSTRY'!I:I,1,0),0)=0,0,1)</f>
        <v>0</v>
      </c>
      <c r="O164">
        <f>IF(_xlfn.IFNA(VLOOKUP($B164,'ŠIFRANT ZA INDUSTRY'!J:J,1,0),0)=0,0,1)</f>
        <v>0</v>
      </c>
      <c r="P164">
        <f>IF(_xlfn.IFNA(VLOOKUP($B164,'ŠIFRANT ZA INDUSTRY'!K:K,1,0),0)=0,0,1)</f>
        <v>0</v>
      </c>
      <c r="Q164">
        <f>IF(_xlfn.IFNA(VLOOKUP($B164,'ŠIFRANT ZA INDUSTRY'!L:L,1,0),0)=0,0,1)</f>
        <v>0</v>
      </c>
      <c r="R164">
        <f>IF(_xlfn.IFNA(VLOOKUP($B164,'ŠIFRANT ZA INDUSTRY'!M:M,1,0),0)=0,0,1)</f>
        <v>0</v>
      </c>
      <c r="S164">
        <f>IF(_xlfn.IFNA(VLOOKUP($B164,'ŠIFRANT ZA INDUSTRY'!N:N,1,0),0)=0,0,1)</f>
        <v>0</v>
      </c>
      <c r="T164" t="b">
        <f t="shared" si="11"/>
        <v>0</v>
      </c>
    </row>
    <row r="165" spans="1:20" x14ac:dyDescent="0.3">
      <c r="A165" t="str">
        <f t="shared" si="10"/>
        <v>23.43</v>
      </c>
      <c r="B165" s="44" t="s">
        <v>769</v>
      </c>
      <c r="C165" s="25"/>
      <c r="D165" s="25" t="s">
        <v>768</v>
      </c>
      <c r="E165">
        <f t="shared" si="12"/>
        <v>1</v>
      </c>
      <c r="F165">
        <f>IF(_xlfn.IFNA(VLOOKUP(B165,'ŠIFRANT ZA INDUSTRY'!A:A,1,0),0)=0,0,1)</f>
        <v>0</v>
      </c>
      <c r="G165">
        <f>IF(_xlfn.IFNA(VLOOKUP($B165,'ŠIFRANT ZA INDUSTRY'!B:B,1,0),0)=0,0,1)</f>
        <v>0</v>
      </c>
      <c r="H165">
        <f>IF(_xlfn.IFNA(VLOOKUP($B165,'ŠIFRANT ZA INDUSTRY'!C:C,1,0),0)=0,0,1)</f>
        <v>0</v>
      </c>
      <c r="I165">
        <f>IF(_xlfn.IFNA(VLOOKUP($B165,'ŠIFRANT ZA INDUSTRY'!D:D,1,0),0)=0,0,1)</f>
        <v>0</v>
      </c>
      <c r="J165">
        <f>IF(_xlfn.IFNA(VLOOKUP($B165,'ŠIFRANT ZA INDUSTRY'!E:E,1,0),0)=0,0,1)</f>
        <v>0</v>
      </c>
      <c r="K165">
        <f>IF(_xlfn.IFNA(VLOOKUP($B165,'ŠIFRANT ZA INDUSTRY'!F:F,1,0),0)=0,0,1)</f>
        <v>0</v>
      </c>
      <c r="L165">
        <f>IF(_xlfn.IFNA(VLOOKUP($B165,'ŠIFRANT ZA INDUSTRY'!G:G,1,0),0)=0,0,1)</f>
        <v>0</v>
      </c>
      <c r="M165">
        <f>IF(_xlfn.IFNA(VLOOKUP($B165,'ŠIFRANT ZA INDUSTRY'!H:H,1,0),0)=0,0,1)</f>
        <v>0</v>
      </c>
      <c r="N165">
        <f>IF(_xlfn.IFNA(VLOOKUP($B165,'ŠIFRANT ZA INDUSTRY'!I:I,1,0),0)=0,0,1)</f>
        <v>0</v>
      </c>
      <c r="O165">
        <f>IF(_xlfn.IFNA(VLOOKUP($B165,'ŠIFRANT ZA INDUSTRY'!J:J,1,0),0)=0,0,1)</f>
        <v>0</v>
      </c>
      <c r="P165">
        <f>IF(_xlfn.IFNA(VLOOKUP($B165,'ŠIFRANT ZA INDUSTRY'!K:K,1,0),0)=0,0,1)</f>
        <v>0</v>
      </c>
      <c r="Q165">
        <f>IF(_xlfn.IFNA(VLOOKUP($B165,'ŠIFRANT ZA INDUSTRY'!L:L,1,0),0)=0,0,1)</f>
        <v>0</v>
      </c>
      <c r="R165">
        <f>IF(_xlfn.IFNA(VLOOKUP($B165,'ŠIFRANT ZA INDUSTRY'!M:M,1,0),0)=0,0,1)</f>
        <v>0</v>
      </c>
      <c r="S165">
        <f>IF(_xlfn.IFNA(VLOOKUP($B165,'ŠIFRANT ZA INDUSTRY'!N:N,1,0),0)=0,0,1)</f>
        <v>0</v>
      </c>
      <c r="T165" t="b">
        <f t="shared" si="11"/>
        <v>0</v>
      </c>
    </row>
    <row r="166" spans="1:20" x14ac:dyDescent="0.3">
      <c r="A166" t="str">
        <f t="shared" si="10"/>
        <v>23.44</v>
      </c>
      <c r="B166" s="44" t="s">
        <v>771</v>
      </c>
      <c r="C166" s="25"/>
      <c r="D166" s="25" t="s">
        <v>770</v>
      </c>
      <c r="E166">
        <f t="shared" si="12"/>
        <v>1</v>
      </c>
      <c r="F166">
        <f>IF(_xlfn.IFNA(VLOOKUP(B166,'ŠIFRANT ZA INDUSTRY'!A:A,1,0),0)=0,0,1)</f>
        <v>0</v>
      </c>
      <c r="G166">
        <f>IF(_xlfn.IFNA(VLOOKUP($B166,'ŠIFRANT ZA INDUSTRY'!B:B,1,0),0)=0,0,1)</f>
        <v>0</v>
      </c>
      <c r="H166">
        <f>IF(_xlfn.IFNA(VLOOKUP($B166,'ŠIFRANT ZA INDUSTRY'!C:C,1,0),0)=0,0,1)</f>
        <v>0</v>
      </c>
      <c r="I166">
        <f>IF(_xlfn.IFNA(VLOOKUP($B166,'ŠIFRANT ZA INDUSTRY'!D:D,1,0),0)=0,0,1)</f>
        <v>0</v>
      </c>
      <c r="J166">
        <f>IF(_xlfn.IFNA(VLOOKUP($B166,'ŠIFRANT ZA INDUSTRY'!E:E,1,0),0)=0,0,1)</f>
        <v>0</v>
      </c>
      <c r="K166">
        <f>IF(_xlfn.IFNA(VLOOKUP($B166,'ŠIFRANT ZA INDUSTRY'!F:F,1,0),0)=0,0,1)</f>
        <v>0</v>
      </c>
      <c r="L166">
        <f>IF(_xlfn.IFNA(VLOOKUP($B166,'ŠIFRANT ZA INDUSTRY'!G:G,1,0),0)=0,0,1)</f>
        <v>0</v>
      </c>
      <c r="M166">
        <f>IF(_xlfn.IFNA(VLOOKUP($B166,'ŠIFRANT ZA INDUSTRY'!H:H,1,0),0)=0,0,1)</f>
        <v>0</v>
      </c>
      <c r="N166">
        <f>IF(_xlfn.IFNA(VLOOKUP($B166,'ŠIFRANT ZA INDUSTRY'!I:I,1,0),0)=0,0,1)</f>
        <v>0</v>
      </c>
      <c r="O166">
        <f>IF(_xlfn.IFNA(VLOOKUP($B166,'ŠIFRANT ZA INDUSTRY'!J:J,1,0),0)=0,0,1)</f>
        <v>0</v>
      </c>
      <c r="P166">
        <f>IF(_xlfn.IFNA(VLOOKUP($B166,'ŠIFRANT ZA INDUSTRY'!K:K,1,0),0)=0,0,1)</f>
        <v>0</v>
      </c>
      <c r="Q166">
        <f>IF(_xlfn.IFNA(VLOOKUP($B166,'ŠIFRANT ZA INDUSTRY'!L:L,1,0),0)=0,0,1)</f>
        <v>0</v>
      </c>
      <c r="R166">
        <f>IF(_xlfn.IFNA(VLOOKUP($B166,'ŠIFRANT ZA INDUSTRY'!M:M,1,0),0)=0,0,1)</f>
        <v>0</v>
      </c>
      <c r="S166">
        <f>IF(_xlfn.IFNA(VLOOKUP($B166,'ŠIFRANT ZA INDUSTRY'!N:N,1,0),0)=0,0,1)</f>
        <v>0</v>
      </c>
      <c r="T166" t="b">
        <f t="shared" si="11"/>
        <v>0</v>
      </c>
    </row>
    <row r="167" spans="1:20" x14ac:dyDescent="0.3">
      <c r="A167" t="str">
        <f t="shared" si="10"/>
        <v>23.49</v>
      </c>
      <c r="B167" s="44" t="s">
        <v>773</v>
      </c>
      <c r="C167" s="25"/>
      <c r="D167" s="25" t="s">
        <v>772</v>
      </c>
      <c r="E167">
        <f t="shared" si="12"/>
        <v>1</v>
      </c>
      <c r="F167">
        <f>IF(_xlfn.IFNA(VLOOKUP(B167,'ŠIFRANT ZA INDUSTRY'!A:A,1,0),0)=0,0,1)</f>
        <v>0</v>
      </c>
      <c r="G167">
        <f>IF(_xlfn.IFNA(VLOOKUP($B167,'ŠIFRANT ZA INDUSTRY'!B:B,1,0),0)=0,0,1)</f>
        <v>0</v>
      </c>
      <c r="H167">
        <f>IF(_xlfn.IFNA(VLOOKUP($B167,'ŠIFRANT ZA INDUSTRY'!C:C,1,0),0)=0,0,1)</f>
        <v>0</v>
      </c>
      <c r="I167">
        <f>IF(_xlfn.IFNA(VLOOKUP($B167,'ŠIFRANT ZA INDUSTRY'!D:D,1,0),0)=0,0,1)</f>
        <v>0</v>
      </c>
      <c r="J167">
        <f>IF(_xlfn.IFNA(VLOOKUP($B167,'ŠIFRANT ZA INDUSTRY'!E:E,1,0),0)=0,0,1)</f>
        <v>0</v>
      </c>
      <c r="K167">
        <f>IF(_xlfn.IFNA(VLOOKUP($B167,'ŠIFRANT ZA INDUSTRY'!F:F,1,0),0)=0,0,1)</f>
        <v>0</v>
      </c>
      <c r="L167">
        <f>IF(_xlfn.IFNA(VLOOKUP($B167,'ŠIFRANT ZA INDUSTRY'!G:G,1,0),0)=0,0,1)</f>
        <v>0</v>
      </c>
      <c r="M167">
        <f>IF(_xlfn.IFNA(VLOOKUP($B167,'ŠIFRANT ZA INDUSTRY'!H:H,1,0),0)=0,0,1)</f>
        <v>0</v>
      </c>
      <c r="N167">
        <f>IF(_xlfn.IFNA(VLOOKUP($B167,'ŠIFRANT ZA INDUSTRY'!I:I,1,0),0)=0,0,1)</f>
        <v>0</v>
      </c>
      <c r="O167">
        <f>IF(_xlfn.IFNA(VLOOKUP($B167,'ŠIFRANT ZA INDUSTRY'!J:J,1,0),0)=0,0,1)</f>
        <v>0</v>
      </c>
      <c r="P167">
        <f>IF(_xlfn.IFNA(VLOOKUP($B167,'ŠIFRANT ZA INDUSTRY'!K:K,1,0),0)=0,0,1)</f>
        <v>0</v>
      </c>
      <c r="Q167">
        <f>IF(_xlfn.IFNA(VLOOKUP($B167,'ŠIFRANT ZA INDUSTRY'!L:L,1,0),0)=0,0,1)</f>
        <v>0</v>
      </c>
      <c r="R167">
        <f>IF(_xlfn.IFNA(VLOOKUP($B167,'ŠIFRANT ZA INDUSTRY'!M:M,1,0),0)=0,0,1)</f>
        <v>0</v>
      </c>
      <c r="S167">
        <f>IF(_xlfn.IFNA(VLOOKUP($B167,'ŠIFRANT ZA INDUSTRY'!N:N,1,0),0)=0,0,1)</f>
        <v>0</v>
      </c>
      <c r="T167" t="b">
        <f t="shared" si="11"/>
        <v>0</v>
      </c>
    </row>
    <row r="168" spans="1:20" x14ac:dyDescent="0.3">
      <c r="A168" t="str">
        <f t="shared" si="10"/>
        <v>23.51</v>
      </c>
      <c r="B168" s="44" t="s">
        <v>775</v>
      </c>
      <c r="C168" s="25"/>
      <c r="D168" s="25" t="s">
        <v>774</v>
      </c>
      <c r="E168">
        <f t="shared" si="12"/>
        <v>1</v>
      </c>
      <c r="F168">
        <f>IF(_xlfn.IFNA(VLOOKUP(B168,'ŠIFRANT ZA INDUSTRY'!A:A,1,0),0)=0,0,1)</f>
        <v>0</v>
      </c>
      <c r="G168">
        <f>IF(_xlfn.IFNA(VLOOKUP($B168,'ŠIFRANT ZA INDUSTRY'!B:B,1,0),0)=0,0,1)</f>
        <v>0</v>
      </c>
      <c r="H168">
        <f>IF(_xlfn.IFNA(VLOOKUP($B168,'ŠIFRANT ZA INDUSTRY'!C:C,1,0),0)=0,0,1)</f>
        <v>1</v>
      </c>
      <c r="I168">
        <f>IF(_xlfn.IFNA(VLOOKUP($B168,'ŠIFRANT ZA INDUSTRY'!D:D,1,0),0)=0,0,1)</f>
        <v>0</v>
      </c>
      <c r="J168">
        <f>IF(_xlfn.IFNA(VLOOKUP($B168,'ŠIFRANT ZA INDUSTRY'!E:E,1,0),0)=0,0,1)</f>
        <v>0</v>
      </c>
      <c r="K168">
        <f>IF(_xlfn.IFNA(VLOOKUP($B168,'ŠIFRANT ZA INDUSTRY'!F:F,1,0),0)=0,0,1)</f>
        <v>0</v>
      </c>
      <c r="L168">
        <f>IF(_xlfn.IFNA(VLOOKUP($B168,'ŠIFRANT ZA INDUSTRY'!G:G,1,0),0)=0,0,1)</f>
        <v>0</v>
      </c>
      <c r="M168">
        <f>IF(_xlfn.IFNA(VLOOKUP($B168,'ŠIFRANT ZA INDUSTRY'!H:H,1,0),0)=0,0,1)</f>
        <v>0</v>
      </c>
      <c r="N168">
        <f>IF(_xlfn.IFNA(VLOOKUP($B168,'ŠIFRANT ZA INDUSTRY'!I:I,1,0),0)=0,0,1)</f>
        <v>0</v>
      </c>
      <c r="O168">
        <f>IF(_xlfn.IFNA(VLOOKUP($B168,'ŠIFRANT ZA INDUSTRY'!J:J,1,0),0)=0,0,1)</f>
        <v>0</v>
      </c>
      <c r="P168">
        <f>IF(_xlfn.IFNA(VLOOKUP($B168,'ŠIFRANT ZA INDUSTRY'!K:K,1,0),0)=0,0,1)</f>
        <v>0</v>
      </c>
      <c r="Q168">
        <f>IF(_xlfn.IFNA(VLOOKUP($B168,'ŠIFRANT ZA INDUSTRY'!L:L,1,0),0)=0,0,1)</f>
        <v>0</v>
      </c>
      <c r="R168">
        <f>IF(_xlfn.IFNA(VLOOKUP($B168,'ŠIFRANT ZA INDUSTRY'!M:M,1,0),0)=0,0,1)</f>
        <v>0</v>
      </c>
      <c r="S168">
        <f>IF(_xlfn.IFNA(VLOOKUP($B168,'ŠIFRANT ZA INDUSTRY'!N:N,1,0),0)=0,0,1)</f>
        <v>0</v>
      </c>
      <c r="T168" t="b">
        <f t="shared" si="11"/>
        <v>1</v>
      </c>
    </row>
    <row r="169" spans="1:20" x14ac:dyDescent="0.3">
      <c r="A169" t="str">
        <f t="shared" si="10"/>
        <v>23.52</v>
      </c>
      <c r="B169" s="44" t="s">
        <v>777</v>
      </c>
      <c r="C169" s="25"/>
      <c r="D169" s="25" t="s">
        <v>776</v>
      </c>
      <c r="E169">
        <f t="shared" si="12"/>
        <v>1</v>
      </c>
      <c r="F169">
        <f>IF(_xlfn.IFNA(VLOOKUP(B169,'ŠIFRANT ZA INDUSTRY'!A:A,1,0),0)=0,0,1)</f>
        <v>0</v>
      </c>
      <c r="G169">
        <f>IF(_xlfn.IFNA(VLOOKUP($B169,'ŠIFRANT ZA INDUSTRY'!B:B,1,0),0)=0,0,1)</f>
        <v>0</v>
      </c>
      <c r="H169">
        <f>IF(_xlfn.IFNA(VLOOKUP($B169,'ŠIFRANT ZA INDUSTRY'!C:C,1,0),0)=0,0,1)</f>
        <v>1</v>
      </c>
      <c r="I169">
        <f>IF(_xlfn.IFNA(VLOOKUP($B169,'ŠIFRANT ZA INDUSTRY'!D:D,1,0),0)=0,0,1)</f>
        <v>0</v>
      </c>
      <c r="J169">
        <f>IF(_xlfn.IFNA(VLOOKUP($B169,'ŠIFRANT ZA INDUSTRY'!E:E,1,0),0)=0,0,1)</f>
        <v>0</v>
      </c>
      <c r="K169">
        <f>IF(_xlfn.IFNA(VLOOKUP($B169,'ŠIFRANT ZA INDUSTRY'!F:F,1,0),0)=0,0,1)</f>
        <v>0</v>
      </c>
      <c r="L169">
        <f>IF(_xlfn.IFNA(VLOOKUP($B169,'ŠIFRANT ZA INDUSTRY'!G:G,1,0),0)=0,0,1)</f>
        <v>0</v>
      </c>
      <c r="M169">
        <f>IF(_xlfn.IFNA(VLOOKUP($B169,'ŠIFRANT ZA INDUSTRY'!H:H,1,0),0)=0,0,1)</f>
        <v>0</v>
      </c>
      <c r="N169">
        <f>IF(_xlfn.IFNA(VLOOKUP($B169,'ŠIFRANT ZA INDUSTRY'!I:I,1,0),0)=0,0,1)</f>
        <v>0</v>
      </c>
      <c r="O169">
        <f>IF(_xlfn.IFNA(VLOOKUP($B169,'ŠIFRANT ZA INDUSTRY'!J:J,1,0),0)=0,0,1)</f>
        <v>0</v>
      </c>
      <c r="P169">
        <f>IF(_xlfn.IFNA(VLOOKUP($B169,'ŠIFRANT ZA INDUSTRY'!K:K,1,0),0)=0,0,1)</f>
        <v>0</v>
      </c>
      <c r="Q169">
        <f>IF(_xlfn.IFNA(VLOOKUP($B169,'ŠIFRANT ZA INDUSTRY'!L:L,1,0),0)=0,0,1)</f>
        <v>0</v>
      </c>
      <c r="R169">
        <f>IF(_xlfn.IFNA(VLOOKUP($B169,'ŠIFRANT ZA INDUSTRY'!M:M,1,0),0)=0,0,1)</f>
        <v>0</v>
      </c>
      <c r="S169">
        <f>IF(_xlfn.IFNA(VLOOKUP($B169,'ŠIFRANT ZA INDUSTRY'!N:N,1,0),0)=0,0,1)</f>
        <v>0</v>
      </c>
      <c r="T169" t="b">
        <f t="shared" si="11"/>
        <v>1</v>
      </c>
    </row>
    <row r="170" spans="1:20" x14ac:dyDescent="0.3">
      <c r="A170" t="str">
        <f t="shared" si="10"/>
        <v>23.61</v>
      </c>
      <c r="B170" s="44" t="s">
        <v>779</v>
      </c>
      <c r="C170" s="25"/>
      <c r="D170" s="25" t="s">
        <v>778</v>
      </c>
      <c r="E170">
        <f t="shared" si="12"/>
        <v>1</v>
      </c>
      <c r="F170">
        <f>IF(_xlfn.IFNA(VLOOKUP(B170,'ŠIFRANT ZA INDUSTRY'!A:A,1,0),0)=0,0,1)</f>
        <v>0</v>
      </c>
      <c r="G170">
        <f>IF(_xlfn.IFNA(VLOOKUP($B170,'ŠIFRANT ZA INDUSTRY'!B:B,1,0),0)=0,0,1)</f>
        <v>0</v>
      </c>
      <c r="H170">
        <f>IF(_xlfn.IFNA(VLOOKUP($B170,'ŠIFRANT ZA INDUSTRY'!C:C,1,0),0)=0,0,1)</f>
        <v>0</v>
      </c>
      <c r="I170">
        <f>IF(_xlfn.IFNA(VLOOKUP($B170,'ŠIFRANT ZA INDUSTRY'!D:D,1,0),0)=0,0,1)</f>
        <v>0</v>
      </c>
      <c r="J170">
        <f>IF(_xlfn.IFNA(VLOOKUP($B170,'ŠIFRANT ZA INDUSTRY'!E:E,1,0),0)=0,0,1)</f>
        <v>0</v>
      </c>
      <c r="K170">
        <f>IF(_xlfn.IFNA(VLOOKUP($B170,'ŠIFRANT ZA INDUSTRY'!F:F,1,0),0)=0,0,1)</f>
        <v>0</v>
      </c>
      <c r="L170">
        <f>IF(_xlfn.IFNA(VLOOKUP($B170,'ŠIFRANT ZA INDUSTRY'!G:G,1,0),0)=0,0,1)</f>
        <v>0</v>
      </c>
      <c r="M170">
        <f>IF(_xlfn.IFNA(VLOOKUP($B170,'ŠIFRANT ZA INDUSTRY'!H:H,1,0),0)=0,0,1)</f>
        <v>0</v>
      </c>
      <c r="N170">
        <f>IF(_xlfn.IFNA(VLOOKUP($B170,'ŠIFRANT ZA INDUSTRY'!I:I,1,0),0)=0,0,1)</f>
        <v>0</v>
      </c>
      <c r="O170">
        <f>IF(_xlfn.IFNA(VLOOKUP($B170,'ŠIFRANT ZA INDUSTRY'!J:J,1,0),0)=0,0,1)</f>
        <v>0</v>
      </c>
      <c r="P170">
        <f>IF(_xlfn.IFNA(VLOOKUP($B170,'ŠIFRANT ZA INDUSTRY'!K:K,1,0),0)=0,0,1)</f>
        <v>0</v>
      </c>
      <c r="Q170">
        <f>IF(_xlfn.IFNA(VLOOKUP($B170,'ŠIFRANT ZA INDUSTRY'!L:L,1,0),0)=0,0,1)</f>
        <v>0</v>
      </c>
      <c r="R170">
        <f>IF(_xlfn.IFNA(VLOOKUP($B170,'ŠIFRANT ZA INDUSTRY'!M:M,1,0),0)=0,0,1)</f>
        <v>0</v>
      </c>
      <c r="S170">
        <f>IF(_xlfn.IFNA(VLOOKUP($B170,'ŠIFRANT ZA INDUSTRY'!N:N,1,0),0)=0,0,1)</f>
        <v>0</v>
      </c>
      <c r="T170" t="b">
        <f t="shared" si="11"/>
        <v>0</v>
      </c>
    </row>
    <row r="171" spans="1:20" x14ac:dyDescent="0.3">
      <c r="A171" t="str">
        <f t="shared" si="10"/>
        <v>23.62</v>
      </c>
      <c r="B171" s="44" t="s">
        <v>781</v>
      </c>
      <c r="C171" s="25"/>
      <c r="D171" s="25" t="s">
        <v>780</v>
      </c>
      <c r="E171">
        <f t="shared" si="12"/>
        <v>1</v>
      </c>
      <c r="F171">
        <f>IF(_xlfn.IFNA(VLOOKUP(B171,'ŠIFRANT ZA INDUSTRY'!A:A,1,0),0)=0,0,1)</f>
        <v>0</v>
      </c>
      <c r="G171">
        <f>IF(_xlfn.IFNA(VLOOKUP($B171,'ŠIFRANT ZA INDUSTRY'!B:B,1,0),0)=0,0,1)</f>
        <v>0</v>
      </c>
      <c r="H171">
        <f>IF(_xlfn.IFNA(VLOOKUP($B171,'ŠIFRANT ZA INDUSTRY'!C:C,1,0),0)=0,0,1)</f>
        <v>0</v>
      </c>
      <c r="I171">
        <f>IF(_xlfn.IFNA(VLOOKUP($B171,'ŠIFRANT ZA INDUSTRY'!D:D,1,0),0)=0,0,1)</f>
        <v>0</v>
      </c>
      <c r="J171">
        <f>IF(_xlfn.IFNA(VLOOKUP($B171,'ŠIFRANT ZA INDUSTRY'!E:E,1,0),0)=0,0,1)</f>
        <v>0</v>
      </c>
      <c r="K171">
        <f>IF(_xlfn.IFNA(VLOOKUP($B171,'ŠIFRANT ZA INDUSTRY'!F:F,1,0),0)=0,0,1)</f>
        <v>0</v>
      </c>
      <c r="L171">
        <f>IF(_xlfn.IFNA(VLOOKUP($B171,'ŠIFRANT ZA INDUSTRY'!G:G,1,0),0)=0,0,1)</f>
        <v>0</v>
      </c>
      <c r="M171">
        <f>IF(_xlfn.IFNA(VLOOKUP($B171,'ŠIFRANT ZA INDUSTRY'!H:H,1,0),0)=0,0,1)</f>
        <v>0</v>
      </c>
      <c r="N171">
        <f>IF(_xlfn.IFNA(VLOOKUP($B171,'ŠIFRANT ZA INDUSTRY'!I:I,1,0),0)=0,0,1)</f>
        <v>0</v>
      </c>
      <c r="O171">
        <f>IF(_xlfn.IFNA(VLOOKUP($B171,'ŠIFRANT ZA INDUSTRY'!J:J,1,0),0)=0,0,1)</f>
        <v>0</v>
      </c>
      <c r="P171">
        <f>IF(_xlfn.IFNA(VLOOKUP($B171,'ŠIFRANT ZA INDUSTRY'!K:K,1,0),0)=0,0,1)</f>
        <v>0</v>
      </c>
      <c r="Q171">
        <f>IF(_xlfn.IFNA(VLOOKUP($B171,'ŠIFRANT ZA INDUSTRY'!L:L,1,0),0)=0,0,1)</f>
        <v>0</v>
      </c>
      <c r="R171">
        <f>IF(_xlfn.IFNA(VLOOKUP($B171,'ŠIFRANT ZA INDUSTRY'!M:M,1,0),0)=0,0,1)</f>
        <v>0</v>
      </c>
      <c r="S171">
        <f>IF(_xlfn.IFNA(VLOOKUP($B171,'ŠIFRANT ZA INDUSTRY'!N:N,1,0),0)=0,0,1)</f>
        <v>0</v>
      </c>
      <c r="T171" t="b">
        <f t="shared" si="11"/>
        <v>0</v>
      </c>
    </row>
    <row r="172" spans="1:20" x14ac:dyDescent="0.3">
      <c r="A172" t="str">
        <f t="shared" si="10"/>
        <v>23.63</v>
      </c>
      <c r="B172" s="44" t="s">
        <v>783</v>
      </c>
      <c r="C172" s="25"/>
      <c r="D172" s="25" t="s">
        <v>782</v>
      </c>
      <c r="E172">
        <f t="shared" si="12"/>
        <v>1</v>
      </c>
      <c r="F172">
        <f>IF(_xlfn.IFNA(VLOOKUP(B172,'ŠIFRANT ZA INDUSTRY'!A:A,1,0),0)=0,0,1)</f>
        <v>0</v>
      </c>
      <c r="G172">
        <f>IF(_xlfn.IFNA(VLOOKUP($B172,'ŠIFRANT ZA INDUSTRY'!B:B,1,0),0)=0,0,1)</f>
        <v>0</v>
      </c>
      <c r="H172">
        <f>IF(_xlfn.IFNA(VLOOKUP($B172,'ŠIFRANT ZA INDUSTRY'!C:C,1,0),0)=0,0,1)</f>
        <v>0</v>
      </c>
      <c r="I172">
        <f>IF(_xlfn.IFNA(VLOOKUP($B172,'ŠIFRANT ZA INDUSTRY'!D:D,1,0),0)=0,0,1)</f>
        <v>0</v>
      </c>
      <c r="J172">
        <f>IF(_xlfn.IFNA(VLOOKUP($B172,'ŠIFRANT ZA INDUSTRY'!E:E,1,0),0)=0,0,1)</f>
        <v>0</v>
      </c>
      <c r="K172">
        <f>IF(_xlfn.IFNA(VLOOKUP($B172,'ŠIFRANT ZA INDUSTRY'!F:F,1,0),0)=0,0,1)</f>
        <v>0</v>
      </c>
      <c r="L172">
        <f>IF(_xlfn.IFNA(VLOOKUP($B172,'ŠIFRANT ZA INDUSTRY'!G:G,1,0),0)=0,0,1)</f>
        <v>0</v>
      </c>
      <c r="M172">
        <f>IF(_xlfn.IFNA(VLOOKUP($B172,'ŠIFRANT ZA INDUSTRY'!H:H,1,0),0)=0,0,1)</f>
        <v>0</v>
      </c>
      <c r="N172">
        <f>IF(_xlfn.IFNA(VLOOKUP($B172,'ŠIFRANT ZA INDUSTRY'!I:I,1,0),0)=0,0,1)</f>
        <v>0</v>
      </c>
      <c r="O172">
        <f>IF(_xlfn.IFNA(VLOOKUP($B172,'ŠIFRANT ZA INDUSTRY'!J:J,1,0),0)=0,0,1)</f>
        <v>0</v>
      </c>
      <c r="P172">
        <f>IF(_xlfn.IFNA(VLOOKUP($B172,'ŠIFRANT ZA INDUSTRY'!K:K,1,0),0)=0,0,1)</f>
        <v>0</v>
      </c>
      <c r="Q172">
        <f>IF(_xlfn.IFNA(VLOOKUP($B172,'ŠIFRANT ZA INDUSTRY'!L:L,1,0),0)=0,0,1)</f>
        <v>0</v>
      </c>
      <c r="R172">
        <f>IF(_xlfn.IFNA(VLOOKUP($B172,'ŠIFRANT ZA INDUSTRY'!M:M,1,0),0)=0,0,1)</f>
        <v>0</v>
      </c>
      <c r="S172">
        <f>IF(_xlfn.IFNA(VLOOKUP($B172,'ŠIFRANT ZA INDUSTRY'!N:N,1,0),0)=0,0,1)</f>
        <v>0</v>
      </c>
      <c r="T172" t="b">
        <f t="shared" si="11"/>
        <v>0</v>
      </c>
    </row>
    <row r="173" spans="1:20" x14ac:dyDescent="0.3">
      <c r="A173" t="str">
        <f t="shared" si="10"/>
        <v>23.64</v>
      </c>
      <c r="B173" s="44" t="s">
        <v>785</v>
      </c>
      <c r="C173" s="25"/>
      <c r="D173" s="25" t="s">
        <v>784</v>
      </c>
      <c r="E173">
        <f t="shared" si="12"/>
        <v>1</v>
      </c>
      <c r="F173">
        <f>IF(_xlfn.IFNA(VLOOKUP(B173,'ŠIFRANT ZA INDUSTRY'!A:A,1,0),0)=0,0,1)</f>
        <v>0</v>
      </c>
      <c r="G173">
        <f>IF(_xlfn.IFNA(VLOOKUP($B173,'ŠIFRANT ZA INDUSTRY'!B:B,1,0),0)=0,0,1)</f>
        <v>0</v>
      </c>
      <c r="H173">
        <f>IF(_xlfn.IFNA(VLOOKUP($B173,'ŠIFRANT ZA INDUSTRY'!C:C,1,0),0)=0,0,1)</f>
        <v>0</v>
      </c>
      <c r="I173">
        <f>IF(_xlfn.IFNA(VLOOKUP($B173,'ŠIFRANT ZA INDUSTRY'!D:D,1,0),0)=0,0,1)</f>
        <v>0</v>
      </c>
      <c r="J173">
        <f>IF(_xlfn.IFNA(VLOOKUP($B173,'ŠIFRANT ZA INDUSTRY'!E:E,1,0),0)=0,0,1)</f>
        <v>0</v>
      </c>
      <c r="K173">
        <f>IF(_xlfn.IFNA(VLOOKUP($B173,'ŠIFRANT ZA INDUSTRY'!F:F,1,0),0)=0,0,1)</f>
        <v>0</v>
      </c>
      <c r="L173">
        <f>IF(_xlfn.IFNA(VLOOKUP($B173,'ŠIFRANT ZA INDUSTRY'!G:G,1,0),0)=0,0,1)</f>
        <v>0</v>
      </c>
      <c r="M173">
        <f>IF(_xlfn.IFNA(VLOOKUP($B173,'ŠIFRANT ZA INDUSTRY'!H:H,1,0),0)=0,0,1)</f>
        <v>0</v>
      </c>
      <c r="N173">
        <f>IF(_xlfn.IFNA(VLOOKUP($B173,'ŠIFRANT ZA INDUSTRY'!I:I,1,0),0)=0,0,1)</f>
        <v>0</v>
      </c>
      <c r="O173">
        <f>IF(_xlfn.IFNA(VLOOKUP($B173,'ŠIFRANT ZA INDUSTRY'!J:J,1,0),0)=0,0,1)</f>
        <v>0</v>
      </c>
      <c r="P173">
        <f>IF(_xlfn.IFNA(VLOOKUP($B173,'ŠIFRANT ZA INDUSTRY'!K:K,1,0),0)=0,0,1)</f>
        <v>0</v>
      </c>
      <c r="Q173">
        <f>IF(_xlfn.IFNA(VLOOKUP($B173,'ŠIFRANT ZA INDUSTRY'!L:L,1,0),0)=0,0,1)</f>
        <v>0</v>
      </c>
      <c r="R173">
        <f>IF(_xlfn.IFNA(VLOOKUP($B173,'ŠIFRANT ZA INDUSTRY'!M:M,1,0),0)=0,0,1)</f>
        <v>0</v>
      </c>
      <c r="S173">
        <f>IF(_xlfn.IFNA(VLOOKUP($B173,'ŠIFRANT ZA INDUSTRY'!N:N,1,0),0)=0,0,1)</f>
        <v>0</v>
      </c>
      <c r="T173" t="b">
        <f t="shared" si="11"/>
        <v>0</v>
      </c>
    </row>
    <row r="174" spans="1:20" x14ac:dyDescent="0.3">
      <c r="A174" t="str">
        <f t="shared" si="10"/>
        <v>23.65</v>
      </c>
      <c r="B174" s="44" t="s">
        <v>787</v>
      </c>
      <c r="C174" s="25"/>
      <c r="D174" s="25" t="s">
        <v>786</v>
      </c>
      <c r="E174">
        <f t="shared" si="12"/>
        <v>1</v>
      </c>
      <c r="F174">
        <f>IF(_xlfn.IFNA(VLOOKUP(B174,'ŠIFRANT ZA INDUSTRY'!A:A,1,0),0)=0,0,1)</f>
        <v>0</v>
      </c>
      <c r="G174">
        <f>IF(_xlfn.IFNA(VLOOKUP($B174,'ŠIFRANT ZA INDUSTRY'!B:B,1,0),0)=0,0,1)</f>
        <v>0</v>
      </c>
      <c r="H174">
        <f>IF(_xlfn.IFNA(VLOOKUP($B174,'ŠIFRANT ZA INDUSTRY'!C:C,1,0),0)=0,0,1)</f>
        <v>1</v>
      </c>
      <c r="I174">
        <f>IF(_xlfn.IFNA(VLOOKUP($B174,'ŠIFRANT ZA INDUSTRY'!D:D,1,0),0)=0,0,1)</f>
        <v>0</v>
      </c>
      <c r="J174">
        <f>IF(_xlfn.IFNA(VLOOKUP($B174,'ŠIFRANT ZA INDUSTRY'!E:E,1,0),0)=0,0,1)</f>
        <v>0</v>
      </c>
      <c r="K174">
        <f>IF(_xlfn.IFNA(VLOOKUP($B174,'ŠIFRANT ZA INDUSTRY'!F:F,1,0),0)=0,0,1)</f>
        <v>0</v>
      </c>
      <c r="L174">
        <f>IF(_xlfn.IFNA(VLOOKUP($B174,'ŠIFRANT ZA INDUSTRY'!G:G,1,0),0)=0,0,1)</f>
        <v>0</v>
      </c>
      <c r="M174">
        <f>IF(_xlfn.IFNA(VLOOKUP($B174,'ŠIFRANT ZA INDUSTRY'!H:H,1,0),0)=0,0,1)</f>
        <v>0</v>
      </c>
      <c r="N174">
        <f>IF(_xlfn.IFNA(VLOOKUP($B174,'ŠIFRANT ZA INDUSTRY'!I:I,1,0),0)=0,0,1)</f>
        <v>0</v>
      </c>
      <c r="O174">
        <f>IF(_xlfn.IFNA(VLOOKUP($B174,'ŠIFRANT ZA INDUSTRY'!J:J,1,0),0)=0,0,1)</f>
        <v>0</v>
      </c>
      <c r="P174">
        <f>IF(_xlfn.IFNA(VLOOKUP($B174,'ŠIFRANT ZA INDUSTRY'!K:K,1,0),0)=0,0,1)</f>
        <v>0</v>
      </c>
      <c r="Q174">
        <f>IF(_xlfn.IFNA(VLOOKUP($B174,'ŠIFRANT ZA INDUSTRY'!L:L,1,0),0)=0,0,1)</f>
        <v>0</v>
      </c>
      <c r="R174">
        <f>IF(_xlfn.IFNA(VLOOKUP($B174,'ŠIFRANT ZA INDUSTRY'!M:M,1,0),0)=0,0,1)</f>
        <v>0</v>
      </c>
      <c r="S174">
        <f>IF(_xlfn.IFNA(VLOOKUP($B174,'ŠIFRANT ZA INDUSTRY'!N:N,1,0),0)=0,0,1)</f>
        <v>0</v>
      </c>
      <c r="T174" t="b">
        <f t="shared" si="11"/>
        <v>1</v>
      </c>
    </row>
    <row r="175" spans="1:20" x14ac:dyDescent="0.3">
      <c r="A175" t="str">
        <f t="shared" si="10"/>
        <v>23.69</v>
      </c>
      <c r="B175" s="44" t="s">
        <v>789</v>
      </c>
      <c r="C175" s="25"/>
      <c r="D175" s="25" t="s">
        <v>788</v>
      </c>
      <c r="E175">
        <f t="shared" si="12"/>
        <v>1</v>
      </c>
      <c r="F175">
        <f>IF(_xlfn.IFNA(VLOOKUP(B175,'ŠIFRANT ZA INDUSTRY'!A:A,1,0),0)=0,0,1)</f>
        <v>0</v>
      </c>
      <c r="G175">
        <f>IF(_xlfn.IFNA(VLOOKUP($B175,'ŠIFRANT ZA INDUSTRY'!B:B,1,0),0)=0,0,1)</f>
        <v>0</v>
      </c>
      <c r="H175">
        <f>IF(_xlfn.IFNA(VLOOKUP($B175,'ŠIFRANT ZA INDUSTRY'!C:C,1,0),0)=0,0,1)</f>
        <v>1</v>
      </c>
      <c r="I175">
        <f>IF(_xlfn.IFNA(VLOOKUP($B175,'ŠIFRANT ZA INDUSTRY'!D:D,1,0),0)=0,0,1)</f>
        <v>0</v>
      </c>
      <c r="J175">
        <f>IF(_xlfn.IFNA(VLOOKUP($B175,'ŠIFRANT ZA INDUSTRY'!E:E,1,0),0)=0,0,1)</f>
        <v>0</v>
      </c>
      <c r="K175">
        <f>IF(_xlfn.IFNA(VLOOKUP($B175,'ŠIFRANT ZA INDUSTRY'!F:F,1,0),0)=0,0,1)</f>
        <v>0</v>
      </c>
      <c r="L175">
        <f>IF(_xlfn.IFNA(VLOOKUP($B175,'ŠIFRANT ZA INDUSTRY'!G:G,1,0),0)=0,0,1)</f>
        <v>0</v>
      </c>
      <c r="M175">
        <f>IF(_xlfn.IFNA(VLOOKUP($B175,'ŠIFRANT ZA INDUSTRY'!H:H,1,0),0)=0,0,1)</f>
        <v>0</v>
      </c>
      <c r="N175">
        <f>IF(_xlfn.IFNA(VLOOKUP($B175,'ŠIFRANT ZA INDUSTRY'!I:I,1,0),0)=0,0,1)</f>
        <v>0</v>
      </c>
      <c r="O175">
        <f>IF(_xlfn.IFNA(VLOOKUP($B175,'ŠIFRANT ZA INDUSTRY'!J:J,1,0),0)=0,0,1)</f>
        <v>0</v>
      </c>
      <c r="P175">
        <f>IF(_xlfn.IFNA(VLOOKUP($B175,'ŠIFRANT ZA INDUSTRY'!K:K,1,0),0)=0,0,1)</f>
        <v>0</v>
      </c>
      <c r="Q175">
        <f>IF(_xlfn.IFNA(VLOOKUP($B175,'ŠIFRANT ZA INDUSTRY'!L:L,1,0),0)=0,0,1)</f>
        <v>0</v>
      </c>
      <c r="R175">
        <f>IF(_xlfn.IFNA(VLOOKUP($B175,'ŠIFRANT ZA INDUSTRY'!M:M,1,0),0)=0,0,1)</f>
        <v>0</v>
      </c>
      <c r="S175">
        <f>IF(_xlfn.IFNA(VLOOKUP($B175,'ŠIFRANT ZA INDUSTRY'!N:N,1,0),0)=0,0,1)</f>
        <v>0</v>
      </c>
      <c r="T175" t="b">
        <f t="shared" si="11"/>
        <v>1</v>
      </c>
    </row>
    <row r="176" spans="1:20" x14ac:dyDescent="0.3">
      <c r="A176" t="str">
        <f t="shared" si="10"/>
        <v>23.70</v>
      </c>
      <c r="B176" s="44" t="s">
        <v>791</v>
      </c>
      <c r="C176" s="25"/>
      <c r="D176" s="25" t="s">
        <v>790</v>
      </c>
      <c r="E176">
        <f t="shared" si="12"/>
        <v>1</v>
      </c>
      <c r="F176">
        <f>IF(_xlfn.IFNA(VLOOKUP(B176,'ŠIFRANT ZA INDUSTRY'!A:A,1,0),0)=0,0,1)</f>
        <v>0</v>
      </c>
      <c r="G176">
        <f>IF(_xlfn.IFNA(VLOOKUP($B176,'ŠIFRANT ZA INDUSTRY'!B:B,1,0),0)=0,0,1)</f>
        <v>0</v>
      </c>
      <c r="H176">
        <f>IF(_xlfn.IFNA(VLOOKUP($B176,'ŠIFRANT ZA INDUSTRY'!C:C,1,0),0)=0,0,1)</f>
        <v>0</v>
      </c>
      <c r="I176">
        <f>IF(_xlfn.IFNA(VLOOKUP($B176,'ŠIFRANT ZA INDUSTRY'!D:D,1,0),0)=0,0,1)</f>
        <v>0</v>
      </c>
      <c r="J176">
        <f>IF(_xlfn.IFNA(VLOOKUP($B176,'ŠIFRANT ZA INDUSTRY'!E:E,1,0),0)=0,0,1)</f>
        <v>0</v>
      </c>
      <c r="K176">
        <f>IF(_xlfn.IFNA(VLOOKUP($B176,'ŠIFRANT ZA INDUSTRY'!F:F,1,0),0)=0,0,1)</f>
        <v>0</v>
      </c>
      <c r="L176">
        <f>IF(_xlfn.IFNA(VLOOKUP($B176,'ŠIFRANT ZA INDUSTRY'!G:G,1,0),0)=0,0,1)</f>
        <v>0</v>
      </c>
      <c r="M176">
        <f>IF(_xlfn.IFNA(VLOOKUP($B176,'ŠIFRANT ZA INDUSTRY'!H:H,1,0),0)=0,0,1)</f>
        <v>0</v>
      </c>
      <c r="N176">
        <f>IF(_xlfn.IFNA(VLOOKUP($B176,'ŠIFRANT ZA INDUSTRY'!I:I,1,0),0)=0,0,1)</f>
        <v>0</v>
      </c>
      <c r="O176">
        <f>IF(_xlfn.IFNA(VLOOKUP($B176,'ŠIFRANT ZA INDUSTRY'!J:J,1,0),0)=0,0,1)</f>
        <v>0</v>
      </c>
      <c r="P176">
        <f>IF(_xlfn.IFNA(VLOOKUP($B176,'ŠIFRANT ZA INDUSTRY'!K:K,1,0),0)=0,0,1)</f>
        <v>0</v>
      </c>
      <c r="Q176">
        <f>IF(_xlfn.IFNA(VLOOKUP($B176,'ŠIFRANT ZA INDUSTRY'!L:L,1,0),0)=0,0,1)</f>
        <v>0</v>
      </c>
      <c r="R176">
        <f>IF(_xlfn.IFNA(VLOOKUP($B176,'ŠIFRANT ZA INDUSTRY'!M:M,1,0),0)=0,0,1)</f>
        <v>0</v>
      </c>
      <c r="S176">
        <f>IF(_xlfn.IFNA(VLOOKUP($B176,'ŠIFRANT ZA INDUSTRY'!N:N,1,0),0)=0,0,1)</f>
        <v>0</v>
      </c>
      <c r="T176" t="b">
        <f t="shared" si="11"/>
        <v>0</v>
      </c>
    </row>
    <row r="177" spans="1:20" x14ac:dyDescent="0.3">
      <c r="A177" t="str">
        <f t="shared" si="10"/>
        <v>23.91</v>
      </c>
      <c r="B177" s="44" t="s">
        <v>793</v>
      </c>
      <c r="C177" s="25"/>
      <c r="D177" s="25" t="s">
        <v>792</v>
      </c>
      <c r="E177">
        <f t="shared" si="12"/>
        <v>1</v>
      </c>
      <c r="F177">
        <f>IF(_xlfn.IFNA(VLOOKUP(B177,'ŠIFRANT ZA INDUSTRY'!A:A,1,0),0)=0,0,1)</f>
        <v>0</v>
      </c>
      <c r="G177">
        <f>IF(_xlfn.IFNA(VLOOKUP($B177,'ŠIFRANT ZA INDUSTRY'!B:B,1,0),0)=0,0,1)</f>
        <v>0</v>
      </c>
      <c r="H177">
        <f>IF(_xlfn.IFNA(VLOOKUP($B177,'ŠIFRANT ZA INDUSTRY'!C:C,1,0),0)=0,0,1)</f>
        <v>0</v>
      </c>
      <c r="I177">
        <f>IF(_xlfn.IFNA(VLOOKUP($B177,'ŠIFRANT ZA INDUSTRY'!D:D,1,0),0)=0,0,1)</f>
        <v>0</v>
      </c>
      <c r="J177">
        <f>IF(_xlfn.IFNA(VLOOKUP($B177,'ŠIFRANT ZA INDUSTRY'!E:E,1,0),0)=0,0,1)</f>
        <v>0</v>
      </c>
      <c r="K177">
        <f>IF(_xlfn.IFNA(VLOOKUP($B177,'ŠIFRANT ZA INDUSTRY'!F:F,1,0),0)=0,0,1)</f>
        <v>0</v>
      </c>
      <c r="L177">
        <f>IF(_xlfn.IFNA(VLOOKUP($B177,'ŠIFRANT ZA INDUSTRY'!G:G,1,0),0)=0,0,1)</f>
        <v>0</v>
      </c>
      <c r="M177">
        <f>IF(_xlfn.IFNA(VLOOKUP($B177,'ŠIFRANT ZA INDUSTRY'!H:H,1,0),0)=0,0,1)</f>
        <v>0</v>
      </c>
      <c r="N177">
        <f>IF(_xlfn.IFNA(VLOOKUP($B177,'ŠIFRANT ZA INDUSTRY'!I:I,1,0),0)=0,0,1)</f>
        <v>0</v>
      </c>
      <c r="O177">
        <f>IF(_xlfn.IFNA(VLOOKUP($B177,'ŠIFRANT ZA INDUSTRY'!J:J,1,0),0)=0,0,1)</f>
        <v>0</v>
      </c>
      <c r="P177">
        <f>IF(_xlfn.IFNA(VLOOKUP($B177,'ŠIFRANT ZA INDUSTRY'!K:K,1,0),0)=0,0,1)</f>
        <v>0</v>
      </c>
      <c r="Q177">
        <f>IF(_xlfn.IFNA(VLOOKUP($B177,'ŠIFRANT ZA INDUSTRY'!L:L,1,0),0)=0,0,1)</f>
        <v>0</v>
      </c>
      <c r="R177">
        <f>IF(_xlfn.IFNA(VLOOKUP($B177,'ŠIFRANT ZA INDUSTRY'!M:M,1,0),0)=0,0,1)</f>
        <v>0</v>
      </c>
      <c r="S177">
        <f>IF(_xlfn.IFNA(VLOOKUP($B177,'ŠIFRANT ZA INDUSTRY'!N:N,1,0),0)=0,0,1)</f>
        <v>0</v>
      </c>
      <c r="T177" t="b">
        <f t="shared" si="11"/>
        <v>0</v>
      </c>
    </row>
    <row r="178" spans="1:20" x14ac:dyDescent="0.3">
      <c r="A178" t="str">
        <f t="shared" si="10"/>
        <v>23.99</v>
      </c>
      <c r="B178" s="44" t="s">
        <v>795</v>
      </c>
      <c r="C178" s="25"/>
      <c r="D178" s="25" t="s">
        <v>794</v>
      </c>
      <c r="E178">
        <f t="shared" si="12"/>
        <v>1</v>
      </c>
      <c r="F178">
        <f>IF(_xlfn.IFNA(VLOOKUP(B178,'ŠIFRANT ZA INDUSTRY'!A:A,1,0),0)=0,0,1)</f>
        <v>0</v>
      </c>
      <c r="G178">
        <f>IF(_xlfn.IFNA(VLOOKUP($B178,'ŠIFRANT ZA INDUSTRY'!B:B,1,0),0)=0,0,1)</f>
        <v>0</v>
      </c>
      <c r="H178">
        <f>IF(_xlfn.IFNA(VLOOKUP($B178,'ŠIFRANT ZA INDUSTRY'!C:C,1,0),0)=0,0,1)</f>
        <v>0</v>
      </c>
      <c r="I178">
        <f>IF(_xlfn.IFNA(VLOOKUP($B178,'ŠIFRANT ZA INDUSTRY'!D:D,1,0),0)=0,0,1)</f>
        <v>0</v>
      </c>
      <c r="J178">
        <f>IF(_xlfn.IFNA(VLOOKUP($B178,'ŠIFRANT ZA INDUSTRY'!E:E,1,0),0)=0,0,1)</f>
        <v>0</v>
      </c>
      <c r="K178">
        <f>IF(_xlfn.IFNA(VLOOKUP($B178,'ŠIFRANT ZA INDUSTRY'!F:F,1,0),0)=0,0,1)</f>
        <v>0</v>
      </c>
      <c r="L178">
        <f>IF(_xlfn.IFNA(VLOOKUP($B178,'ŠIFRANT ZA INDUSTRY'!G:G,1,0),0)=0,0,1)</f>
        <v>0</v>
      </c>
      <c r="M178">
        <f>IF(_xlfn.IFNA(VLOOKUP($B178,'ŠIFRANT ZA INDUSTRY'!H:H,1,0),0)=0,0,1)</f>
        <v>0</v>
      </c>
      <c r="N178">
        <f>IF(_xlfn.IFNA(VLOOKUP($B178,'ŠIFRANT ZA INDUSTRY'!I:I,1,0),0)=0,0,1)</f>
        <v>0</v>
      </c>
      <c r="O178">
        <f>IF(_xlfn.IFNA(VLOOKUP($B178,'ŠIFRANT ZA INDUSTRY'!J:J,1,0),0)=0,0,1)</f>
        <v>0</v>
      </c>
      <c r="P178">
        <f>IF(_xlfn.IFNA(VLOOKUP($B178,'ŠIFRANT ZA INDUSTRY'!K:K,1,0),0)=0,0,1)</f>
        <v>0</v>
      </c>
      <c r="Q178">
        <f>IF(_xlfn.IFNA(VLOOKUP($B178,'ŠIFRANT ZA INDUSTRY'!L:L,1,0),0)=0,0,1)</f>
        <v>0</v>
      </c>
      <c r="R178">
        <f>IF(_xlfn.IFNA(VLOOKUP($B178,'ŠIFRANT ZA INDUSTRY'!M:M,1,0),0)=0,0,1)</f>
        <v>0</v>
      </c>
      <c r="S178">
        <f>IF(_xlfn.IFNA(VLOOKUP($B178,'ŠIFRANT ZA INDUSTRY'!N:N,1,0),0)=0,0,1)</f>
        <v>0</v>
      </c>
      <c r="T178" t="b">
        <f t="shared" si="11"/>
        <v>0</v>
      </c>
    </row>
    <row r="179" spans="1:20" x14ac:dyDescent="0.3">
      <c r="A179" t="str">
        <f t="shared" si="10"/>
        <v>24.10</v>
      </c>
      <c r="B179" s="44" t="s">
        <v>797</v>
      </c>
      <c r="C179" s="25"/>
      <c r="D179" s="25" t="s">
        <v>796</v>
      </c>
      <c r="E179">
        <f t="shared" si="12"/>
        <v>1</v>
      </c>
      <c r="F179">
        <f>IF(_xlfn.IFNA(VLOOKUP(B179,'ŠIFRANT ZA INDUSTRY'!A:A,1,0),0)=0,0,1)</f>
        <v>0</v>
      </c>
      <c r="G179">
        <f>IF(_xlfn.IFNA(VLOOKUP($B179,'ŠIFRANT ZA INDUSTRY'!B:B,1,0),0)=0,0,1)</f>
        <v>0</v>
      </c>
      <c r="H179">
        <f>IF(_xlfn.IFNA(VLOOKUP($B179,'ŠIFRANT ZA INDUSTRY'!C:C,1,0),0)=0,0,1)</f>
        <v>0</v>
      </c>
      <c r="I179">
        <f>IF(_xlfn.IFNA(VLOOKUP($B179,'ŠIFRANT ZA INDUSTRY'!D:D,1,0),0)=0,0,1)</f>
        <v>0</v>
      </c>
      <c r="J179">
        <f>IF(_xlfn.IFNA(VLOOKUP($B179,'ŠIFRANT ZA INDUSTRY'!E:E,1,0),0)=0,0,1)</f>
        <v>0</v>
      </c>
      <c r="K179">
        <f>IF(_xlfn.IFNA(VLOOKUP($B179,'ŠIFRANT ZA INDUSTRY'!F:F,1,0),0)=0,0,1)</f>
        <v>1</v>
      </c>
      <c r="L179">
        <f>IF(_xlfn.IFNA(VLOOKUP($B179,'ŠIFRANT ZA INDUSTRY'!G:G,1,0),0)=0,0,1)</f>
        <v>0</v>
      </c>
      <c r="M179">
        <f>IF(_xlfn.IFNA(VLOOKUP($B179,'ŠIFRANT ZA INDUSTRY'!H:H,1,0),0)=0,0,1)</f>
        <v>0</v>
      </c>
      <c r="N179">
        <f>IF(_xlfn.IFNA(VLOOKUP($B179,'ŠIFRANT ZA INDUSTRY'!I:I,1,0),0)=0,0,1)</f>
        <v>1</v>
      </c>
      <c r="O179">
        <f>IF(_xlfn.IFNA(VLOOKUP($B179,'ŠIFRANT ZA INDUSTRY'!J:J,1,0),0)=0,0,1)</f>
        <v>0</v>
      </c>
      <c r="P179">
        <f>IF(_xlfn.IFNA(VLOOKUP($B179,'ŠIFRANT ZA INDUSTRY'!K:K,1,0),0)=0,0,1)</f>
        <v>0</v>
      </c>
      <c r="Q179">
        <f>IF(_xlfn.IFNA(VLOOKUP($B179,'ŠIFRANT ZA INDUSTRY'!L:L,1,0),0)=0,0,1)</f>
        <v>0</v>
      </c>
      <c r="R179">
        <f>IF(_xlfn.IFNA(VLOOKUP($B179,'ŠIFRANT ZA INDUSTRY'!M:M,1,0),0)=0,0,1)</f>
        <v>0</v>
      </c>
      <c r="S179">
        <f>IF(_xlfn.IFNA(VLOOKUP($B179,'ŠIFRANT ZA INDUSTRY'!N:N,1,0),0)=0,0,1)</f>
        <v>0</v>
      </c>
      <c r="T179" t="b">
        <f t="shared" si="11"/>
        <v>1</v>
      </c>
    </row>
    <row r="180" spans="1:20" x14ac:dyDescent="0.3">
      <c r="A180" t="str">
        <f t="shared" si="10"/>
        <v>24.20</v>
      </c>
      <c r="B180" s="44" t="s">
        <v>799</v>
      </c>
      <c r="C180" s="25"/>
      <c r="D180" s="25" t="s">
        <v>798</v>
      </c>
      <c r="E180">
        <f t="shared" si="12"/>
        <v>1</v>
      </c>
      <c r="F180">
        <f>IF(_xlfn.IFNA(VLOOKUP(B180,'ŠIFRANT ZA INDUSTRY'!A:A,1,0),0)=0,0,1)</f>
        <v>0</v>
      </c>
      <c r="G180">
        <f>IF(_xlfn.IFNA(VLOOKUP($B180,'ŠIFRANT ZA INDUSTRY'!B:B,1,0),0)=0,0,1)</f>
        <v>0</v>
      </c>
      <c r="H180">
        <f>IF(_xlfn.IFNA(VLOOKUP($B180,'ŠIFRANT ZA INDUSTRY'!C:C,1,0),0)=0,0,1)</f>
        <v>0</v>
      </c>
      <c r="I180">
        <f>IF(_xlfn.IFNA(VLOOKUP($B180,'ŠIFRANT ZA INDUSTRY'!D:D,1,0),0)=0,0,1)</f>
        <v>0</v>
      </c>
      <c r="J180">
        <f>IF(_xlfn.IFNA(VLOOKUP($B180,'ŠIFRANT ZA INDUSTRY'!E:E,1,0),0)=0,0,1)</f>
        <v>0</v>
      </c>
      <c r="K180">
        <f>IF(_xlfn.IFNA(VLOOKUP($B180,'ŠIFRANT ZA INDUSTRY'!F:F,1,0),0)=0,0,1)</f>
        <v>1</v>
      </c>
      <c r="L180">
        <f>IF(_xlfn.IFNA(VLOOKUP($B180,'ŠIFRANT ZA INDUSTRY'!G:G,1,0),0)=0,0,1)</f>
        <v>0</v>
      </c>
      <c r="M180">
        <f>IF(_xlfn.IFNA(VLOOKUP($B180,'ŠIFRANT ZA INDUSTRY'!H:H,1,0),0)=0,0,1)</f>
        <v>0</v>
      </c>
      <c r="N180">
        <f>IF(_xlfn.IFNA(VLOOKUP($B180,'ŠIFRANT ZA INDUSTRY'!I:I,1,0),0)=0,0,1)</f>
        <v>0</v>
      </c>
      <c r="O180">
        <f>IF(_xlfn.IFNA(VLOOKUP($B180,'ŠIFRANT ZA INDUSTRY'!J:J,1,0),0)=0,0,1)</f>
        <v>0</v>
      </c>
      <c r="P180">
        <f>IF(_xlfn.IFNA(VLOOKUP($B180,'ŠIFRANT ZA INDUSTRY'!K:K,1,0),0)=0,0,1)</f>
        <v>0</v>
      </c>
      <c r="Q180">
        <f>IF(_xlfn.IFNA(VLOOKUP($B180,'ŠIFRANT ZA INDUSTRY'!L:L,1,0),0)=0,0,1)</f>
        <v>0</v>
      </c>
      <c r="R180">
        <f>IF(_xlfn.IFNA(VLOOKUP($B180,'ŠIFRANT ZA INDUSTRY'!M:M,1,0),0)=0,0,1)</f>
        <v>0</v>
      </c>
      <c r="S180">
        <f>IF(_xlfn.IFNA(VLOOKUP($B180,'ŠIFRANT ZA INDUSTRY'!N:N,1,0),0)=0,0,1)</f>
        <v>0</v>
      </c>
      <c r="T180" t="b">
        <f t="shared" si="11"/>
        <v>1</v>
      </c>
    </row>
    <row r="181" spans="1:20" x14ac:dyDescent="0.3">
      <c r="A181" t="str">
        <f t="shared" si="10"/>
        <v>24.31</v>
      </c>
      <c r="B181" s="44" t="s">
        <v>801</v>
      </c>
      <c r="C181" s="25"/>
      <c r="D181" s="25" t="s">
        <v>800</v>
      </c>
      <c r="E181">
        <f t="shared" ref="E181:E209" si="13">IF(LEN(B181)=6,1,0)</f>
        <v>1</v>
      </c>
      <c r="F181">
        <f>IF(_xlfn.IFNA(VLOOKUP(B181,'ŠIFRANT ZA INDUSTRY'!A:A,1,0),0)=0,0,1)</f>
        <v>0</v>
      </c>
      <c r="G181">
        <f>IF(_xlfn.IFNA(VLOOKUP($B181,'ŠIFRANT ZA INDUSTRY'!B:B,1,0),0)=0,0,1)</f>
        <v>0</v>
      </c>
      <c r="H181">
        <f>IF(_xlfn.IFNA(VLOOKUP($B181,'ŠIFRANT ZA INDUSTRY'!C:C,1,0),0)=0,0,1)</f>
        <v>0</v>
      </c>
      <c r="I181">
        <f>IF(_xlfn.IFNA(VLOOKUP($B181,'ŠIFRANT ZA INDUSTRY'!D:D,1,0),0)=0,0,1)</f>
        <v>0</v>
      </c>
      <c r="J181">
        <f>IF(_xlfn.IFNA(VLOOKUP($B181,'ŠIFRANT ZA INDUSTRY'!E:E,1,0),0)=0,0,1)</f>
        <v>0</v>
      </c>
      <c r="K181">
        <f>IF(_xlfn.IFNA(VLOOKUP($B181,'ŠIFRANT ZA INDUSTRY'!F:F,1,0),0)=0,0,1)</f>
        <v>1</v>
      </c>
      <c r="L181">
        <f>IF(_xlfn.IFNA(VLOOKUP($B181,'ŠIFRANT ZA INDUSTRY'!G:G,1,0),0)=0,0,1)</f>
        <v>0</v>
      </c>
      <c r="M181">
        <f>IF(_xlfn.IFNA(VLOOKUP($B181,'ŠIFRANT ZA INDUSTRY'!H:H,1,0),0)=0,0,1)</f>
        <v>0</v>
      </c>
      <c r="N181">
        <f>IF(_xlfn.IFNA(VLOOKUP($B181,'ŠIFRANT ZA INDUSTRY'!I:I,1,0),0)=0,0,1)</f>
        <v>1</v>
      </c>
      <c r="O181">
        <f>IF(_xlfn.IFNA(VLOOKUP($B181,'ŠIFRANT ZA INDUSTRY'!J:J,1,0),0)=0,0,1)</f>
        <v>0</v>
      </c>
      <c r="P181">
        <f>IF(_xlfn.IFNA(VLOOKUP($B181,'ŠIFRANT ZA INDUSTRY'!K:K,1,0),0)=0,0,1)</f>
        <v>0</v>
      </c>
      <c r="Q181">
        <f>IF(_xlfn.IFNA(VLOOKUP($B181,'ŠIFRANT ZA INDUSTRY'!L:L,1,0),0)=0,0,1)</f>
        <v>0</v>
      </c>
      <c r="R181">
        <f>IF(_xlfn.IFNA(VLOOKUP($B181,'ŠIFRANT ZA INDUSTRY'!M:M,1,0),0)=0,0,1)</f>
        <v>0</v>
      </c>
      <c r="S181">
        <f>IF(_xlfn.IFNA(VLOOKUP($B181,'ŠIFRANT ZA INDUSTRY'!N:N,1,0),0)=0,0,1)</f>
        <v>0</v>
      </c>
      <c r="T181" t="b">
        <f t="shared" si="11"/>
        <v>1</v>
      </c>
    </row>
    <row r="182" spans="1:20" x14ac:dyDescent="0.3">
      <c r="A182" t="str">
        <f t="shared" si="10"/>
        <v>24.32</v>
      </c>
      <c r="B182" s="44" t="s">
        <v>803</v>
      </c>
      <c r="C182" s="25"/>
      <c r="D182" s="25" t="s">
        <v>802</v>
      </c>
      <c r="E182">
        <f t="shared" si="13"/>
        <v>1</v>
      </c>
      <c r="F182">
        <f>IF(_xlfn.IFNA(VLOOKUP(B182,'ŠIFRANT ZA INDUSTRY'!A:A,1,0),0)=0,0,1)</f>
        <v>0</v>
      </c>
      <c r="G182">
        <f>IF(_xlfn.IFNA(VLOOKUP($B182,'ŠIFRANT ZA INDUSTRY'!B:B,1,0),0)=0,0,1)</f>
        <v>0</v>
      </c>
      <c r="H182">
        <f>IF(_xlfn.IFNA(VLOOKUP($B182,'ŠIFRANT ZA INDUSTRY'!C:C,1,0),0)=0,0,1)</f>
        <v>0</v>
      </c>
      <c r="I182">
        <f>IF(_xlfn.IFNA(VLOOKUP($B182,'ŠIFRANT ZA INDUSTRY'!D:D,1,0),0)=0,0,1)</f>
        <v>0</v>
      </c>
      <c r="J182">
        <f>IF(_xlfn.IFNA(VLOOKUP($B182,'ŠIFRANT ZA INDUSTRY'!E:E,1,0),0)=0,0,1)</f>
        <v>0</v>
      </c>
      <c r="K182">
        <f>IF(_xlfn.IFNA(VLOOKUP($B182,'ŠIFRANT ZA INDUSTRY'!F:F,1,0),0)=0,0,1)</f>
        <v>1</v>
      </c>
      <c r="L182">
        <f>IF(_xlfn.IFNA(VLOOKUP($B182,'ŠIFRANT ZA INDUSTRY'!G:G,1,0),0)=0,0,1)</f>
        <v>0</v>
      </c>
      <c r="M182">
        <f>IF(_xlfn.IFNA(VLOOKUP($B182,'ŠIFRANT ZA INDUSTRY'!H:H,1,0),0)=0,0,1)</f>
        <v>0</v>
      </c>
      <c r="N182">
        <f>IF(_xlfn.IFNA(VLOOKUP($B182,'ŠIFRANT ZA INDUSTRY'!I:I,1,0),0)=0,0,1)</f>
        <v>1</v>
      </c>
      <c r="O182">
        <f>IF(_xlfn.IFNA(VLOOKUP($B182,'ŠIFRANT ZA INDUSTRY'!J:J,1,0),0)=0,0,1)</f>
        <v>0</v>
      </c>
      <c r="P182">
        <f>IF(_xlfn.IFNA(VLOOKUP($B182,'ŠIFRANT ZA INDUSTRY'!K:K,1,0),0)=0,0,1)</f>
        <v>0</v>
      </c>
      <c r="Q182">
        <f>IF(_xlfn.IFNA(VLOOKUP($B182,'ŠIFRANT ZA INDUSTRY'!L:L,1,0),0)=0,0,1)</f>
        <v>0</v>
      </c>
      <c r="R182">
        <f>IF(_xlfn.IFNA(VLOOKUP($B182,'ŠIFRANT ZA INDUSTRY'!M:M,1,0),0)=0,0,1)</f>
        <v>0</v>
      </c>
      <c r="S182">
        <f>IF(_xlfn.IFNA(VLOOKUP($B182,'ŠIFRANT ZA INDUSTRY'!N:N,1,0),0)=0,0,1)</f>
        <v>0</v>
      </c>
      <c r="T182" t="b">
        <f t="shared" si="11"/>
        <v>1</v>
      </c>
    </row>
    <row r="183" spans="1:20" x14ac:dyDescent="0.3">
      <c r="A183" t="str">
        <f t="shared" si="10"/>
        <v>24.33</v>
      </c>
      <c r="B183" s="44" t="s">
        <v>805</v>
      </c>
      <c r="C183" s="25"/>
      <c r="D183" s="25" t="s">
        <v>804</v>
      </c>
      <c r="E183">
        <f t="shared" si="13"/>
        <v>1</v>
      </c>
      <c r="F183">
        <f>IF(_xlfn.IFNA(VLOOKUP(B183,'ŠIFRANT ZA INDUSTRY'!A:A,1,0),0)=0,0,1)</f>
        <v>0</v>
      </c>
      <c r="G183">
        <f>IF(_xlfn.IFNA(VLOOKUP($B183,'ŠIFRANT ZA INDUSTRY'!B:B,1,0),0)=0,0,1)</f>
        <v>0</v>
      </c>
      <c r="H183">
        <f>IF(_xlfn.IFNA(VLOOKUP($B183,'ŠIFRANT ZA INDUSTRY'!C:C,1,0),0)=0,0,1)</f>
        <v>0</v>
      </c>
      <c r="I183">
        <f>IF(_xlfn.IFNA(VLOOKUP($B183,'ŠIFRANT ZA INDUSTRY'!D:D,1,0),0)=0,0,1)</f>
        <v>0</v>
      </c>
      <c r="J183">
        <f>IF(_xlfn.IFNA(VLOOKUP($B183,'ŠIFRANT ZA INDUSTRY'!E:E,1,0),0)=0,0,1)</f>
        <v>0</v>
      </c>
      <c r="K183">
        <f>IF(_xlfn.IFNA(VLOOKUP($B183,'ŠIFRANT ZA INDUSTRY'!F:F,1,0),0)=0,0,1)</f>
        <v>1</v>
      </c>
      <c r="L183">
        <f>IF(_xlfn.IFNA(VLOOKUP($B183,'ŠIFRANT ZA INDUSTRY'!G:G,1,0),0)=0,0,1)</f>
        <v>0</v>
      </c>
      <c r="M183">
        <f>IF(_xlfn.IFNA(VLOOKUP($B183,'ŠIFRANT ZA INDUSTRY'!H:H,1,0),0)=0,0,1)</f>
        <v>0</v>
      </c>
      <c r="N183">
        <f>IF(_xlfn.IFNA(VLOOKUP($B183,'ŠIFRANT ZA INDUSTRY'!I:I,1,0),0)=0,0,1)</f>
        <v>1</v>
      </c>
      <c r="O183">
        <f>IF(_xlfn.IFNA(VLOOKUP($B183,'ŠIFRANT ZA INDUSTRY'!J:J,1,0),0)=0,0,1)</f>
        <v>0</v>
      </c>
      <c r="P183">
        <f>IF(_xlfn.IFNA(VLOOKUP($B183,'ŠIFRANT ZA INDUSTRY'!K:K,1,0),0)=0,0,1)</f>
        <v>0</v>
      </c>
      <c r="Q183">
        <f>IF(_xlfn.IFNA(VLOOKUP($B183,'ŠIFRANT ZA INDUSTRY'!L:L,1,0),0)=0,0,1)</f>
        <v>0</v>
      </c>
      <c r="R183">
        <f>IF(_xlfn.IFNA(VLOOKUP($B183,'ŠIFRANT ZA INDUSTRY'!M:M,1,0),0)=0,0,1)</f>
        <v>0</v>
      </c>
      <c r="S183">
        <f>IF(_xlfn.IFNA(VLOOKUP($B183,'ŠIFRANT ZA INDUSTRY'!N:N,1,0),0)=0,0,1)</f>
        <v>0</v>
      </c>
      <c r="T183" t="b">
        <f t="shared" si="11"/>
        <v>1</v>
      </c>
    </row>
    <row r="184" spans="1:20" x14ac:dyDescent="0.3">
      <c r="A184" t="str">
        <f t="shared" si="10"/>
        <v>24.34</v>
      </c>
      <c r="B184" s="44" t="s">
        <v>807</v>
      </c>
      <c r="C184" s="25"/>
      <c r="D184" s="25" t="s">
        <v>806</v>
      </c>
      <c r="E184">
        <f t="shared" si="13"/>
        <v>1</v>
      </c>
      <c r="F184">
        <f>IF(_xlfn.IFNA(VLOOKUP(B184,'ŠIFRANT ZA INDUSTRY'!A:A,1,0),0)=0,0,1)</f>
        <v>0</v>
      </c>
      <c r="G184">
        <f>IF(_xlfn.IFNA(VLOOKUP($B184,'ŠIFRANT ZA INDUSTRY'!B:B,1,0),0)=0,0,1)</f>
        <v>0</v>
      </c>
      <c r="H184">
        <f>IF(_xlfn.IFNA(VLOOKUP($B184,'ŠIFRANT ZA INDUSTRY'!C:C,1,0),0)=0,0,1)</f>
        <v>0</v>
      </c>
      <c r="I184">
        <f>IF(_xlfn.IFNA(VLOOKUP($B184,'ŠIFRANT ZA INDUSTRY'!D:D,1,0),0)=0,0,1)</f>
        <v>0</v>
      </c>
      <c r="J184">
        <f>IF(_xlfn.IFNA(VLOOKUP($B184,'ŠIFRANT ZA INDUSTRY'!E:E,1,0),0)=0,0,1)</f>
        <v>0</v>
      </c>
      <c r="K184">
        <f>IF(_xlfn.IFNA(VLOOKUP($B184,'ŠIFRANT ZA INDUSTRY'!F:F,1,0),0)=0,0,1)</f>
        <v>1</v>
      </c>
      <c r="L184">
        <f>IF(_xlfn.IFNA(VLOOKUP($B184,'ŠIFRANT ZA INDUSTRY'!G:G,1,0),0)=0,0,1)</f>
        <v>0</v>
      </c>
      <c r="M184">
        <f>IF(_xlfn.IFNA(VLOOKUP($B184,'ŠIFRANT ZA INDUSTRY'!H:H,1,0),0)=0,0,1)</f>
        <v>0</v>
      </c>
      <c r="N184">
        <f>IF(_xlfn.IFNA(VLOOKUP($B184,'ŠIFRANT ZA INDUSTRY'!I:I,1,0),0)=0,0,1)</f>
        <v>1</v>
      </c>
      <c r="O184">
        <f>IF(_xlfn.IFNA(VLOOKUP($B184,'ŠIFRANT ZA INDUSTRY'!J:J,1,0),0)=0,0,1)</f>
        <v>0</v>
      </c>
      <c r="P184">
        <f>IF(_xlfn.IFNA(VLOOKUP($B184,'ŠIFRANT ZA INDUSTRY'!K:K,1,0),0)=0,0,1)</f>
        <v>0</v>
      </c>
      <c r="Q184">
        <f>IF(_xlfn.IFNA(VLOOKUP($B184,'ŠIFRANT ZA INDUSTRY'!L:L,1,0),0)=0,0,1)</f>
        <v>0</v>
      </c>
      <c r="R184">
        <f>IF(_xlfn.IFNA(VLOOKUP($B184,'ŠIFRANT ZA INDUSTRY'!M:M,1,0),0)=0,0,1)</f>
        <v>0</v>
      </c>
      <c r="S184">
        <f>IF(_xlfn.IFNA(VLOOKUP($B184,'ŠIFRANT ZA INDUSTRY'!N:N,1,0),0)=0,0,1)</f>
        <v>0</v>
      </c>
      <c r="T184" t="b">
        <f t="shared" si="11"/>
        <v>1</v>
      </c>
    </row>
    <row r="185" spans="1:20" x14ac:dyDescent="0.3">
      <c r="A185" t="str">
        <f t="shared" si="10"/>
        <v>24.41</v>
      </c>
      <c r="B185" s="44" t="s">
        <v>809</v>
      </c>
      <c r="C185" s="25"/>
      <c r="D185" s="25" t="s">
        <v>808</v>
      </c>
      <c r="E185">
        <f t="shared" si="13"/>
        <v>1</v>
      </c>
      <c r="F185">
        <f>IF(_xlfn.IFNA(VLOOKUP(B185,'ŠIFRANT ZA INDUSTRY'!A:A,1,0),0)=0,0,1)</f>
        <v>0</v>
      </c>
      <c r="G185">
        <f>IF(_xlfn.IFNA(VLOOKUP($B185,'ŠIFRANT ZA INDUSTRY'!B:B,1,0),0)=0,0,1)</f>
        <v>0</v>
      </c>
      <c r="H185">
        <f>IF(_xlfn.IFNA(VLOOKUP($B185,'ŠIFRANT ZA INDUSTRY'!C:C,1,0),0)=0,0,1)</f>
        <v>0</v>
      </c>
      <c r="I185">
        <f>IF(_xlfn.IFNA(VLOOKUP($B185,'ŠIFRANT ZA INDUSTRY'!D:D,1,0),0)=0,0,1)</f>
        <v>0</v>
      </c>
      <c r="J185">
        <f>IF(_xlfn.IFNA(VLOOKUP($B185,'ŠIFRANT ZA INDUSTRY'!E:E,1,0),0)=0,0,1)</f>
        <v>0</v>
      </c>
      <c r="K185">
        <f>IF(_xlfn.IFNA(VLOOKUP($B185,'ŠIFRANT ZA INDUSTRY'!F:F,1,0),0)=0,0,1)</f>
        <v>1</v>
      </c>
      <c r="L185">
        <f>IF(_xlfn.IFNA(VLOOKUP($B185,'ŠIFRANT ZA INDUSTRY'!G:G,1,0),0)=0,0,1)</f>
        <v>0</v>
      </c>
      <c r="M185">
        <f>IF(_xlfn.IFNA(VLOOKUP($B185,'ŠIFRANT ZA INDUSTRY'!H:H,1,0),0)=0,0,1)</f>
        <v>0</v>
      </c>
      <c r="N185">
        <f>IF(_xlfn.IFNA(VLOOKUP($B185,'ŠIFRANT ZA INDUSTRY'!I:I,1,0),0)=0,0,1)</f>
        <v>1</v>
      </c>
      <c r="O185">
        <f>IF(_xlfn.IFNA(VLOOKUP($B185,'ŠIFRANT ZA INDUSTRY'!J:J,1,0),0)=0,0,1)</f>
        <v>0</v>
      </c>
      <c r="P185">
        <f>IF(_xlfn.IFNA(VLOOKUP($B185,'ŠIFRANT ZA INDUSTRY'!K:K,1,0),0)=0,0,1)</f>
        <v>0</v>
      </c>
      <c r="Q185">
        <f>IF(_xlfn.IFNA(VLOOKUP($B185,'ŠIFRANT ZA INDUSTRY'!L:L,1,0),0)=0,0,1)</f>
        <v>0</v>
      </c>
      <c r="R185">
        <f>IF(_xlfn.IFNA(VLOOKUP($B185,'ŠIFRANT ZA INDUSTRY'!M:M,1,0),0)=0,0,1)</f>
        <v>0</v>
      </c>
      <c r="S185">
        <f>IF(_xlfn.IFNA(VLOOKUP($B185,'ŠIFRANT ZA INDUSTRY'!N:N,1,0),0)=0,0,1)</f>
        <v>0</v>
      </c>
      <c r="T185" t="b">
        <f t="shared" si="11"/>
        <v>1</v>
      </c>
    </row>
    <row r="186" spans="1:20" x14ac:dyDescent="0.3">
      <c r="A186" t="str">
        <f t="shared" si="10"/>
        <v>24.42</v>
      </c>
      <c r="B186" s="44" t="s">
        <v>811</v>
      </c>
      <c r="C186" s="25"/>
      <c r="D186" s="25" t="s">
        <v>810</v>
      </c>
      <c r="E186">
        <f t="shared" si="13"/>
        <v>1</v>
      </c>
      <c r="F186">
        <f>IF(_xlfn.IFNA(VLOOKUP(B186,'ŠIFRANT ZA INDUSTRY'!A:A,1,0),0)=0,0,1)</f>
        <v>0</v>
      </c>
      <c r="G186">
        <f>IF(_xlfn.IFNA(VLOOKUP($B186,'ŠIFRANT ZA INDUSTRY'!B:B,1,0),0)=0,0,1)</f>
        <v>0</v>
      </c>
      <c r="H186">
        <f>IF(_xlfn.IFNA(VLOOKUP($B186,'ŠIFRANT ZA INDUSTRY'!C:C,1,0),0)=0,0,1)</f>
        <v>0</v>
      </c>
      <c r="I186">
        <f>IF(_xlfn.IFNA(VLOOKUP($B186,'ŠIFRANT ZA INDUSTRY'!D:D,1,0),0)=0,0,1)</f>
        <v>0</v>
      </c>
      <c r="J186">
        <f>IF(_xlfn.IFNA(VLOOKUP($B186,'ŠIFRANT ZA INDUSTRY'!E:E,1,0),0)=0,0,1)</f>
        <v>0</v>
      </c>
      <c r="K186">
        <f>IF(_xlfn.IFNA(VLOOKUP($B186,'ŠIFRANT ZA INDUSTRY'!F:F,1,0),0)=0,0,1)</f>
        <v>1</v>
      </c>
      <c r="L186">
        <f>IF(_xlfn.IFNA(VLOOKUP($B186,'ŠIFRANT ZA INDUSTRY'!G:G,1,0),0)=0,0,1)</f>
        <v>0</v>
      </c>
      <c r="M186">
        <f>IF(_xlfn.IFNA(VLOOKUP($B186,'ŠIFRANT ZA INDUSTRY'!H:H,1,0),0)=0,0,1)</f>
        <v>0</v>
      </c>
      <c r="N186">
        <f>IF(_xlfn.IFNA(VLOOKUP($B186,'ŠIFRANT ZA INDUSTRY'!I:I,1,0),0)=0,0,1)</f>
        <v>1</v>
      </c>
      <c r="O186">
        <f>IF(_xlfn.IFNA(VLOOKUP($B186,'ŠIFRANT ZA INDUSTRY'!J:J,1,0),0)=0,0,1)</f>
        <v>0</v>
      </c>
      <c r="P186">
        <f>IF(_xlfn.IFNA(VLOOKUP($B186,'ŠIFRANT ZA INDUSTRY'!K:K,1,0),0)=0,0,1)</f>
        <v>0</v>
      </c>
      <c r="Q186">
        <f>IF(_xlfn.IFNA(VLOOKUP($B186,'ŠIFRANT ZA INDUSTRY'!L:L,1,0),0)=0,0,1)</f>
        <v>0</v>
      </c>
      <c r="R186">
        <f>IF(_xlfn.IFNA(VLOOKUP($B186,'ŠIFRANT ZA INDUSTRY'!M:M,1,0),0)=0,0,1)</f>
        <v>0</v>
      </c>
      <c r="S186">
        <f>IF(_xlfn.IFNA(VLOOKUP($B186,'ŠIFRANT ZA INDUSTRY'!N:N,1,0),0)=0,0,1)</f>
        <v>0</v>
      </c>
      <c r="T186" t="b">
        <f t="shared" si="11"/>
        <v>1</v>
      </c>
    </row>
    <row r="187" spans="1:20" x14ac:dyDescent="0.3">
      <c r="A187" t="str">
        <f t="shared" si="10"/>
        <v>24.43</v>
      </c>
      <c r="B187" s="44" t="s">
        <v>813</v>
      </c>
      <c r="C187" s="25"/>
      <c r="D187" s="25" t="s">
        <v>812</v>
      </c>
      <c r="E187">
        <f t="shared" si="13"/>
        <v>1</v>
      </c>
      <c r="F187">
        <f>IF(_xlfn.IFNA(VLOOKUP(B187,'ŠIFRANT ZA INDUSTRY'!A:A,1,0),0)=0,0,1)</f>
        <v>0</v>
      </c>
      <c r="G187">
        <f>IF(_xlfn.IFNA(VLOOKUP($B187,'ŠIFRANT ZA INDUSTRY'!B:B,1,0),0)=0,0,1)</f>
        <v>0</v>
      </c>
      <c r="H187">
        <f>IF(_xlfn.IFNA(VLOOKUP($B187,'ŠIFRANT ZA INDUSTRY'!C:C,1,0),0)=0,0,1)</f>
        <v>0</v>
      </c>
      <c r="I187">
        <f>IF(_xlfn.IFNA(VLOOKUP($B187,'ŠIFRANT ZA INDUSTRY'!D:D,1,0),0)=0,0,1)</f>
        <v>0</v>
      </c>
      <c r="J187">
        <f>IF(_xlfn.IFNA(VLOOKUP($B187,'ŠIFRANT ZA INDUSTRY'!E:E,1,0),0)=0,0,1)</f>
        <v>0</v>
      </c>
      <c r="K187">
        <f>IF(_xlfn.IFNA(VLOOKUP($B187,'ŠIFRANT ZA INDUSTRY'!F:F,1,0),0)=0,0,1)</f>
        <v>1</v>
      </c>
      <c r="L187">
        <f>IF(_xlfn.IFNA(VLOOKUP($B187,'ŠIFRANT ZA INDUSTRY'!G:G,1,0),0)=0,0,1)</f>
        <v>0</v>
      </c>
      <c r="M187">
        <f>IF(_xlfn.IFNA(VLOOKUP($B187,'ŠIFRANT ZA INDUSTRY'!H:H,1,0),0)=0,0,1)</f>
        <v>0</v>
      </c>
      <c r="N187">
        <f>IF(_xlfn.IFNA(VLOOKUP($B187,'ŠIFRANT ZA INDUSTRY'!I:I,1,0),0)=0,0,1)</f>
        <v>1</v>
      </c>
      <c r="O187">
        <f>IF(_xlfn.IFNA(VLOOKUP($B187,'ŠIFRANT ZA INDUSTRY'!J:J,1,0),0)=0,0,1)</f>
        <v>0</v>
      </c>
      <c r="P187">
        <f>IF(_xlfn.IFNA(VLOOKUP($B187,'ŠIFRANT ZA INDUSTRY'!K:K,1,0),0)=0,0,1)</f>
        <v>0</v>
      </c>
      <c r="Q187">
        <f>IF(_xlfn.IFNA(VLOOKUP($B187,'ŠIFRANT ZA INDUSTRY'!L:L,1,0),0)=0,0,1)</f>
        <v>0</v>
      </c>
      <c r="R187">
        <f>IF(_xlfn.IFNA(VLOOKUP($B187,'ŠIFRANT ZA INDUSTRY'!M:M,1,0),0)=0,0,1)</f>
        <v>0</v>
      </c>
      <c r="S187">
        <f>IF(_xlfn.IFNA(VLOOKUP($B187,'ŠIFRANT ZA INDUSTRY'!N:N,1,0),0)=0,0,1)</f>
        <v>0</v>
      </c>
      <c r="T187" t="b">
        <f t="shared" si="11"/>
        <v>1</v>
      </c>
    </row>
    <row r="188" spans="1:20" x14ac:dyDescent="0.3">
      <c r="A188" t="str">
        <f t="shared" si="10"/>
        <v>24.44</v>
      </c>
      <c r="B188" s="44" t="s">
        <v>815</v>
      </c>
      <c r="C188" s="25"/>
      <c r="D188" s="25" t="s">
        <v>814</v>
      </c>
      <c r="E188">
        <f t="shared" si="13"/>
        <v>1</v>
      </c>
      <c r="F188">
        <f>IF(_xlfn.IFNA(VLOOKUP(B188,'ŠIFRANT ZA INDUSTRY'!A:A,1,0),0)=0,0,1)</f>
        <v>0</v>
      </c>
      <c r="G188">
        <f>IF(_xlfn.IFNA(VLOOKUP($B188,'ŠIFRANT ZA INDUSTRY'!B:B,1,0),0)=0,0,1)</f>
        <v>0</v>
      </c>
      <c r="H188">
        <f>IF(_xlfn.IFNA(VLOOKUP($B188,'ŠIFRANT ZA INDUSTRY'!C:C,1,0),0)=0,0,1)</f>
        <v>0</v>
      </c>
      <c r="I188">
        <f>IF(_xlfn.IFNA(VLOOKUP($B188,'ŠIFRANT ZA INDUSTRY'!D:D,1,0),0)=0,0,1)</f>
        <v>0</v>
      </c>
      <c r="J188">
        <f>IF(_xlfn.IFNA(VLOOKUP($B188,'ŠIFRANT ZA INDUSTRY'!E:E,1,0),0)=0,0,1)</f>
        <v>0</v>
      </c>
      <c r="K188">
        <f>IF(_xlfn.IFNA(VLOOKUP($B188,'ŠIFRANT ZA INDUSTRY'!F:F,1,0),0)=0,0,1)</f>
        <v>1</v>
      </c>
      <c r="L188">
        <f>IF(_xlfn.IFNA(VLOOKUP($B188,'ŠIFRANT ZA INDUSTRY'!G:G,1,0),0)=0,0,1)</f>
        <v>0</v>
      </c>
      <c r="M188">
        <f>IF(_xlfn.IFNA(VLOOKUP($B188,'ŠIFRANT ZA INDUSTRY'!H:H,1,0),0)=0,0,1)</f>
        <v>0</v>
      </c>
      <c r="N188">
        <f>IF(_xlfn.IFNA(VLOOKUP($B188,'ŠIFRANT ZA INDUSTRY'!I:I,1,0),0)=0,0,1)</f>
        <v>1</v>
      </c>
      <c r="O188">
        <f>IF(_xlfn.IFNA(VLOOKUP($B188,'ŠIFRANT ZA INDUSTRY'!J:J,1,0),0)=0,0,1)</f>
        <v>0</v>
      </c>
      <c r="P188">
        <f>IF(_xlfn.IFNA(VLOOKUP($B188,'ŠIFRANT ZA INDUSTRY'!K:K,1,0),0)=0,0,1)</f>
        <v>0</v>
      </c>
      <c r="Q188">
        <f>IF(_xlfn.IFNA(VLOOKUP($B188,'ŠIFRANT ZA INDUSTRY'!L:L,1,0),0)=0,0,1)</f>
        <v>0</v>
      </c>
      <c r="R188">
        <f>IF(_xlfn.IFNA(VLOOKUP($B188,'ŠIFRANT ZA INDUSTRY'!M:M,1,0),0)=0,0,1)</f>
        <v>0</v>
      </c>
      <c r="S188">
        <f>IF(_xlfn.IFNA(VLOOKUP($B188,'ŠIFRANT ZA INDUSTRY'!N:N,1,0),0)=0,0,1)</f>
        <v>0</v>
      </c>
      <c r="T188" t="b">
        <f t="shared" si="11"/>
        <v>1</v>
      </c>
    </row>
    <row r="189" spans="1:20" x14ac:dyDescent="0.3">
      <c r="A189" t="str">
        <f t="shared" si="10"/>
        <v>24.45</v>
      </c>
      <c r="B189" s="44" t="s">
        <v>817</v>
      </c>
      <c r="C189" s="25"/>
      <c r="D189" s="25" t="s">
        <v>816</v>
      </c>
      <c r="E189">
        <f t="shared" si="13"/>
        <v>1</v>
      </c>
      <c r="F189">
        <f>IF(_xlfn.IFNA(VLOOKUP(B189,'ŠIFRANT ZA INDUSTRY'!A:A,1,0),0)=0,0,1)</f>
        <v>0</v>
      </c>
      <c r="G189">
        <f>IF(_xlfn.IFNA(VLOOKUP($B189,'ŠIFRANT ZA INDUSTRY'!B:B,1,0),0)=0,0,1)</f>
        <v>0</v>
      </c>
      <c r="H189">
        <f>IF(_xlfn.IFNA(VLOOKUP($B189,'ŠIFRANT ZA INDUSTRY'!C:C,1,0),0)=0,0,1)</f>
        <v>0</v>
      </c>
      <c r="I189">
        <f>IF(_xlfn.IFNA(VLOOKUP($B189,'ŠIFRANT ZA INDUSTRY'!D:D,1,0),0)=0,0,1)</f>
        <v>0</v>
      </c>
      <c r="J189">
        <f>IF(_xlfn.IFNA(VLOOKUP($B189,'ŠIFRANT ZA INDUSTRY'!E:E,1,0),0)=0,0,1)</f>
        <v>0</v>
      </c>
      <c r="K189">
        <f>IF(_xlfn.IFNA(VLOOKUP($B189,'ŠIFRANT ZA INDUSTRY'!F:F,1,0),0)=0,0,1)</f>
        <v>1</v>
      </c>
      <c r="L189">
        <f>IF(_xlfn.IFNA(VLOOKUP($B189,'ŠIFRANT ZA INDUSTRY'!G:G,1,0),0)=0,0,1)</f>
        <v>0</v>
      </c>
      <c r="M189">
        <f>IF(_xlfn.IFNA(VLOOKUP($B189,'ŠIFRANT ZA INDUSTRY'!H:H,1,0),0)=0,0,1)</f>
        <v>0</v>
      </c>
      <c r="N189">
        <f>IF(_xlfn.IFNA(VLOOKUP($B189,'ŠIFRANT ZA INDUSTRY'!I:I,1,0),0)=0,0,1)</f>
        <v>1</v>
      </c>
      <c r="O189">
        <f>IF(_xlfn.IFNA(VLOOKUP($B189,'ŠIFRANT ZA INDUSTRY'!J:J,1,0),0)=0,0,1)</f>
        <v>0</v>
      </c>
      <c r="P189">
        <f>IF(_xlfn.IFNA(VLOOKUP($B189,'ŠIFRANT ZA INDUSTRY'!K:K,1,0),0)=0,0,1)</f>
        <v>0</v>
      </c>
      <c r="Q189">
        <f>IF(_xlfn.IFNA(VLOOKUP($B189,'ŠIFRANT ZA INDUSTRY'!L:L,1,0),0)=0,0,1)</f>
        <v>0</v>
      </c>
      <c r="R189">
        <f>IF(_xlfn.IFNA(VLOOKUP($B189,'ŠIFRANT ZA INDUSTRY'!M:M,1,0),0)=0,0,1)</f>
        <v>0</v>
      </c>
      <c r="S189">
        <f>IF(_xlfn.IFNA(VLOOKUP($B189,'ŠIFRANT ZA INDUSTRY'!N:N,1,0),0)=0,0,1)</f>
        <v>0</v>
      </c>
      <c r="T189" t="b">
        <f t="shared" si="11"/>
        <v>1</v>
      </c>
    </row>
    <row r="190" spans="1:20" x14ac:dyDescent="0.3">
      <c r="A190" t="str">
        <f t="shared" si="10"/>
        <v>24.46</v>
      </c>
      <c r="B190" s="44" t="s">
        <v>819</v>
      </c>
      <c r="C190" s="25"/>
      <c r="D190" s="25" t="s">
        <v>818</v>
      </c>
      <c r="E190">
        <f t="shared" si="13"/>
        <v>1</v>
      </c>
      <c r="F190">
        <f>IF(_xlfn.IFNA(VLOOKUP(B190,'ŠIFRANT ZA INDUSTRY'!A:A,1,0),0)=0,0,1)</f>
        <v>0</v>
      </c>
      <c r="G190">
        <f>IF(_xlfn.IFNA(VLOOKUP($B190,'ŠIFRANT ZA INDUSTRY'!B:B,1,0),0)=0,0,1)</f>
        <v>0</v>
      </c>
      <c r="H190">
        <f>IF(_xlfn.IFNA(VLOOKUP($B190,'ŠIFRANT ZA INDUSTRY'!C:C,1,0),0)=0,0,1)</f>
        <v>0</v>
      </c>
      <c r="I190">
        <f>IF(_xlfn.IFNA(VLOOKUP($B190,'ŠIFRANT ZA INDUSTRY'!D:D,1,0),0)=0,0,1)</f>
        <v>0</v>
      </c>
      <c r="J190">
        <f>IF(_xlfn.IFNA(VLOOKUP($B190,'ŠIFRANT ZA INDUSTRY'!E:E,1,0),0)=0,0,1)</f>
        <v>0</v>
      </c>
      <c r="K190">
        <f>IF(_xlfn.IFNA(VLOOKUP($B190,'ŠIFRANT ZA INDUSTRY'!F:F,1,0),0)=0,0,1)</f>
        <v>1</v>
      </c>
      <c r="L190">
        <f>IF(_xlfn.IFNA(VLOOKUP($B190,'ŠIFRANT ZA INDUSTRY'!G:G,1,0),0)=0,0,1)</f>
        <v>0</v>
      </c>
      <c r="M190">
        <f>IF(_xlfn.IFNA(VLOOKUP($B190,'ŠIFRANT ZA INDUSTRY'!H:H,1,0),0)=0,0,1)</f>
        <v>0</v>
      </c>
      <c r="N190">
        <f>IF(_xlfn.IFNA(VLOOKUP($B190,'ŠIFRANT ZA INDUSTRY'!I:I,1,0),0)=0,0,1)</f>
        <v>1</v>
      </c>
      <c r="O190">
        <f>IF(_xlfn.IFNA(VLOOKUP($B190,'ŠIFRANT ZA INDUSTRY'!J:J,1,0),0)=0,0,1)</f>
        <v>0</v>
      </c>
      <c r="P190">
        <f>IF(_xlfn.IFNA(VLOOKUP($B190,'ŠIFRANT ZA INDUSTRY'!K:K,1,0),0)=0,0,1)</f>
        <v>0</v>
      </c>
      <c r="Q190">
        <f>IF(_xlfn.IFNA(VLOOKUP($B190,'ŠIFRANT ZA INDUSTRY'!L:L,1,0),0)=0,0,1)</f>
        <v>0</v>
      </c>
      <c r="R190">
        <f>IF(_xlfn.IFNA(VLOOKUP($B190,'ŠIFRANT ZA INDUSTRY'!M:M,1,0),0)=0,0,1)</f>
        <v>0</v>
      </c>
      <c r="S190">
        <f>IF(_xlfn.IFNA(VLOOKUP($B190,'ŠIFRANT ZA INDUSTRY'!N:N,1,0),0)=0,0,1)</f>
        <v>0</v>
      </c>
      <c r="T190" t="b">
        <f t="shared" si="11"/>
        <v>1</v>
      </c>
    </row>
    <row r="191" spans="1:20" x14ac:dyDescent="0.3">
      <c r="A191" t="str">
        <f t="shared" si="10"/>
        <v>24.51</v>
      </c>
      <c r="B191" s="44" t="s">
        <v>821</v>
      </c>
      <c r="C191" s="25"/>
      <c r="D191" s="25" t="s">
        <v>820</v>
      </c>
      <c r="E191">
        <f t="shared" si="13"/>
        <v>1</v>
      </c>
      <c r="F191">
        <f>IF(_xlfn.IFNA(VLOOKUP(B191,'ŠIFRANT ZA INDUSTRY'!A:A,1,0),0)=0,0,1)</f>
        <v>0</v>
      </c>
      <c r="G191">
        <f>IF(_xlfn.IFNA(VLOOKUP($B191,'ŠIFRANT ZA INDUSTRY'!B:B,1,0),0)=0,0,1)</f>
        <v>0</v>
      </c>
      <c r="H191">
        <f>IF(_xlfn.IFNA(VLOOKUP($B191,'ŠIFRANT ZA INDUSTRY'!C:C,1,0),0)=0,0,1)</f>
        <v>0</v>
      </c>
      <c r="I191">
        <f>IF(_xlfn.IFNA(VLOOKUP($B191,'ŠIFRANT ZA INDUSTRY'!D:D,1,0),0)=0,0,1)</f>
        <v>0</v>
      </c>
      <c r="J191">
        <f>IF(_xlfn.IFNA(VLOOKUP($B191,'ŠIFRANT ZA INDUSTRY'!E:E,1,0),0)=0,0,1)</f>
        <v>0</v>
      </c>
      <c r="K191">
        <f>IF(_xlfn.IFNA(VLOOKUP($B191,'ŠIFRANT ZA INDUSTRY'!F:F,1,0),0)=0,0,1)</f>
        <v>1</v>
      </c>
      <c r="L191">
        <f>IF(_xlfn.IFNA(VLOOKUP($B191,'ŠIFRANT ZA INDUSTRY'!G:G,1,0),0)=0,0,1)</f>
        <v>0</v>
      </c>
      <c r="M191">
        <f>IF(_xlfn.IFNA(VLOOKUP($B191,'ŠIFRANT ZA INDUSTRY'!H:H,1,0),0)=0,0,1)</f>
        <v>0</v>
      </c>
      <c r="N191">
        <f>IF(_xlfn.IFNA(VLOOKUP($B191,'ŠIFRANT ZA INDUSTRY'!I:I,1,0),0)=0,0,1)</f>
        <v>1</v>
      </c>
      <c r="O191">
        <f>IF(_xlfn.IFNA(VLOOKUP($B191,'ŠIFRANT ZA INDUSTRY'!J:J,1,0),0)=0,0,1)</f>
        <v>0</v>
      </c>
      <c r="P191">
        <f>IF(_xlfn.IFNA(VLOOKUP($B191,'ŠIFRANT ZA INDUSTRY'!K:K,1,0),0)=0,0,1)</f>
        <v>0</v>
      </c>
      <c r="Q191">
        <f>IF(_xlfn.IFNA(VLOOKUP($B191,'ŠIFRANT ZA INDUSTRY'!L:L,1,0),0)=0,0,1)</f>
        <v>0</v>
      </c>
      <c r="R191">
        <f>IF(_xlfn.IFNA(VLOOKUP($B191,'ŠIFRANT ZA INDUSTRY'!M:M,1,0),0)=0,0,1)</f>
        <v>0</v>
      </c>
      <c r="S191">
        <f>IF(_xlfn.IFNA(VLOOKUP($B191,'ŠIFRANT ZA INDUSTRY'!N:N,1,0),0)=0,0,1)</f>
        <v>0</v>
      </c>
      <c r="T191" t="b">
        <f t="shared" si="11"/>
        <v>1</v>
      </c>
    </row>
    <row r="192" spans="1:20" x14ac:dyDescent="0.3">
      <c r="A192" t="str">
        <f t="shared" si="10"/>
        <v>24.52</v>
      </c>
      <c r="B192" s="44" t="s">
        <v>823</v>
      </c>
      <c r="C192" s="25"/>
      <c r="D192" s="25" t="s">
        <v>822</v>
      </c>
      <c r="E192">
        <f t="shared" si="13"/>
        <v>1</v>
      </c>
      <c r="F192">
        <f>IF(_xlfn.IFNA(VLOOKUP(B192,'ŠIFRANT ZA INDUSTRY'!A:A,1,0),0)=0,0,1)</f>
        <v>0</v>
      </c>
      <c r="G192">
        <f>IF(_xlfn.IFNA(VLOOKUP($B192,'ŠIFRANT ZA INDUSTRY'!B:B,1,0),0)=0,0,1)</f>
        <v>0</v>
      </c>
      <c r="H192">
        <f>IF(_xlfn.IFNA(VLOOKUP($B192,'ŠIFRANT ZA INDUSTRY'!C:C,1,0),0)=0,0,1)</f>
        <v>0</v>
      </c>
      <c r="I192">
        <f>IF(_xlfn.IFNA(VLOOKUP($B192,'ŠIFRANT ZA INDUSTRY'!D:D,1,0),0)=0,0,1)</f>
        <v>0</v>
      </c>
      <c r="J192">
        <f>IF(_xlfn.IFNA(VLOOKUP($B192,'ŠIFRANT ZA INDUSTRY'!E:E,1,0),0)=0,0,1)</f>
        <v>0</v>
      </c>
      <c r="K192">
        <f>IF(_xlfn.IFNA(VLOOKUP($B192,'ŠIFRANT ZA INDUSTRY'!F:F,1,0),0)=0,0,1)</f>
        <v>1</v>
      </c>
      <c r="L192">
        <f>IF(_xlfn.IFNA(VLOOKUP($B192,'ŠIFRANT ZA INDUSTRY'!G:G,1,0),0)=0,0,1)</f>
        <v>0</v>
      </c>
      <c r="M192">
        <f>IF(_xlfn.IFNA(VLOOKUP($B192,'ŠIFRANT ZA INDUSTRY'!H:H,1,0),0)=0,0,1)</f>
        <v>0</v>
      </c>
      <c r="N192">
        <f>IF(_xlfn.IFNA(VLOOKUP($B192,'ŠIFRANT ZA INDUSTRY'!I:I,1,0),0)=0,0,1)</f>
        <v>1</v>
      </c>
      <c r="O192">
        <f>IF(_xlfn.IFNA(VLOOKUP($B192,'ŠIFRANT ZA INDUSTRY'!J:J,1,0),0)=0,0,1)</f>
        <v>0</v>
      </c>
      <c r="P192">
        <f>IF(_xlfn.IFNA(VLOOKUP($B192,'ŠIFRANT ZA INDUSTRY'!K:K,1,0),0)=0,0,1)</f>
        <v>0</v>
      </c>
      <c r="Q192">
        <f>IF(_xlfn.IFNA(VLOOKUP($B192,'ŠIFRANT ZA INDUSTRY'!L:L,1,0),0)=0,0,1)</f>
        <v>0</v>
      </c>
      <c r="R192">
        <f>IF(_xlfn.IFNA(VLOOKUP($B192,'ŠIFRANT ZA INDUSTRY'!M:M,1,0),0)=0,0,1)</f>
        <v>0</v>
      </c>
      <c r="S192">
        <f>IF(_xlfn.IFNA(VLOOKUP($B192,'ŠIFRANT ZA INDUSTRY'!N:N,1,0),0)=0,0,1)</f>
        <v>0</v>
      </c>
      <c r="T192" t="b">
        <f t="shared" si="11"/>
        <v>1</v>
      </c>
    </row>
    <row r="193" spans="1:20" x14ac:dyDescent="0.3">
      <c r="A193" t="str">
        <f t="shared" si="10"/>
        <v>24.53</v>
      </c>
      <c r="B193" s="44" t="s">
        <v>825</v>
      </c>
      <c r="C193" s="25"/>
      <c r="D193" s="25" t="s">
        <v>824</v>
      </c>
      <c r="E193">
        <f t="shared" si="13"/>
        <v>1</v>
      </c>
      <c r="F193">
        <f>IF(_xlfn.IFNA(VLOOKUP(B193,'ŠIFRANT ZA INDUSTRY'!A:A,1,0),0)=0,0,1)</f>
        <v>0</v>
      </c>
      <c r="G193">
        <f>IF(_xlfn.IFNA(VLOOKUP($B193,'ŠIFRANT ZA INDUSTRY'!B:B,1,0),0)=0,0,1)</f>
        <v>0</v>
      </c>
      <c r="H193">
        <f>IF(_xlfn.IFNA(VLOOKUP($B193,'ŠIFRANT ZA INDUSTRY'!C:C,1,0),0)=0,0,1)</f>
        <v>0</v>
      </c>
      <c r="I193">
        <f>IF(_xlfn.IFNA(VLOOKUP($B193,'ŠIFRANT ZA INDUSTRY'!D:D,1,0),0)=0,0,1)</f>
        <v>0</v>
      </c>
      <c r="J193">
        <f>IF(_xlfn.IFNA(VLOOKUP($B193,'ŠIFRANT ZA INDUSTRY'!E:E,1,0),0)=0,0,1)</f>
        <v>0</v>
      </c>
      <c r="K193">
        <f>IF(_xlfn.IFNA(VLOOKUP($B193,'ŠIFRANT ZA INDUSTRY'!F:F,1,0),0)=0,0,1)</f>
        <v>1</v>
      </c>
      <c r="L193">
        <f>IF(_xlfn.IFNA(VLOOKUP($B193,'ŠIFRANT ZA INDUSTRY'!G:G,1,0),0)=0,0,1)</f>
        <v>0</v>
      </c>
      <c r="M193">
        <f>IF(_xlfn.IFNA(VLOOKUP($B193,'ŠIFRANT ZA INDUSTRY'!H:H,1,0),0)=0,0,1)</f>
        <v>0</v>
      </c>
      <c r="N193">
        <f>IF(_xlfn.IFNA(VLOOKUP($B193,'ŠIFRANT ZA INDUSTRY'!I:I,1,0),0)=0,0,1)</f>
        <v>1</v>
      </c>
      <c r="O193">
        <f>IF(_xlfn.IFNA(VLOOKUP($B193,'ŠIFRANT ZA INDUSTRY'!J:J,1,0),0)=0,0,1)</f>
        <v>0</v>
      </c>
      <c r="P193">
        <f>IF(_xlfn.IFNA(VLOOKUP($B193,'ŠIFRANT ZA INDUSTRY'!K:K,1,0),0)=0,0,1)</f>
        <v>0</v>
      </c>
      <c r="Q193">
        <f>IF(_xlfn.IFNA(VLOOKUP($B193,'ŠIFRANT ZA INDUSTRY'!L:L,1,0),0)=0,0,1)</f>
        <v>0</v>
      </c>
      <c r="R193">
        <f>IF(_xlfn.IFNA(VLOOKUP($B193,'ŠIFRANT ZA INDUSTRY'!M:M,1,0),0)=0,0,1)</f>
        <v>0</v>
      </c>
      <c r="S193">
        <f>IF(_xlfn.IFNA(VLOOKUP($B193,'ŠIFRANT ZA INDUSTRY'!N:N,1,0),0)=0,0,1)</f>
        <v>0</v>
      </c>
      <c r="T193" t="b">
        <f t="shared" si="11"/>
        <v>1</v>
      </c>
    </row>
    <row r="194" spans="1:20" x14ac:dyDescent="0.3">
      <c r="A194" t="str">
        <f t="shared" si="10"/>
        <v>24.54</v>
      </c>
      <c r="B194" s="44" t="s">
        <v>827</v>
      </c>
      <c r="C194" s="25"/>
      <c r="D194" s="25" t="s">
        <v>826</v>
      </c>
      <c r="E194">
        <f t="shared" si="13"/>
        <v>1</v>
      </c>
      <c r="F194">
        <f>IF(_xlfn.IFNA(VLOOKUP(B194,'ŠIFRANT ZA INDUSTRY'!A:A,1,0),0)=0,0,1)</f>
        <v>0</v>
      </c>
      <c r="G194">
        <f>IF(_xlfn.IFNA(VLOOKUP($B194,'ŠIFRANT ZA INDUSTRY'!B:B,1,0),0)=0,0,1)</f>
        <v>0</v>
      </c>
      <c r="H194">
        <f>IF(_xlfn.IFNA(VLOOKUP($B194,'ŠIFRANT ZA INDUSTRY'!C:C,1,0),0)=0,0,1)</f>
        <v>0</v>
      </c>
      <c r="I194">
        <f>IF(_xlfn.IFNA(VLOOKUP($B194,'ŠIFRANT ZA INDUSTRY'!D:D,1,0),0)=0,0,1)</f>
        <v>0</v>
      </c>
      <c r="J194">
        <f>IF(_xlfn.IFNA(VLOOKUP($B194,'ŠIFRANT ZA INDUSTRY'!E:E,1,0),0)=0,0,1)</f>
        <v>0</v>
      </c>
      <c r="K194">
        <f>IF(_xlfn.IFNA(VLOOKUP($B194,'ŠIFRANT ZA INDUSTRY'!F:F,1,0),0)=0,0,1)</f>
        <v>1</v>
      </c>
      <c r="L194">
        <f>IF(_xlfn.IFNA(VLOOKUP($B194,'ŠIFRANT ZA INDUSTRY'!G:G,1,0),0)=0,0,1)</f>
        <v>0</v>
      </c>
      <c r="M194">
        <f>IF(_xlfn.IFNA(VLOOKUP($B194,'ŠIFRANT ZA INDUSTRY'!H:H,1,0),0)=0,0,1)</f>
        <v>0</v>
      </c>
      <c r="N194">
        <f>IF(_xlfn.IFNA(VLOOKUP($B194,'ŠIFRANT ZA INDUSTRY'!I:I,1,0),0)=0,0,1)</f>
        <v>1</v>
      </c>
      <c r="O194">
        <f>IF(_xlfn.IFNA(VLOOKUP($B194,'ŠIFRANT ZA INDUSTRY'!J:J,1,0),0)=0,0,1)</f>
        <v>0</v>
      </c>
      <c r="P194">
        <f>IF(_xlfn.IFNA(VLOOKUP($B194,'ŠIFRANT ZA INDUSTRY'!K:K,1,0),0)=0,0,1)</f>
        <v>0</v>
      </c>
      <c r="Q194">
        <f>IF(_xlfn.IFNA(VLOOKUP($B194,'ŠIFRANT ZA INDUSTRY'!L:L,1,0),0)=0,0,1)</f>
        <v>0</v>
      </c>
      <c r="R194">
        <f>IF(_xlfn.IFNA(VLOOKUP($B194,'ŠIFRANT ZA INDUSTRY'!M:M,1,0),0)=0,0,1)</f>
        <v>0</v>
      </c>
      <c r="S194">
        <f>IF(_xlfn.IFNA(VLOOKUP($B194,'ŠIFRANT ZA INDUSTRY'!N:N,1,0),0)=0,0,1)</f>
        <v>0</v>
      </c>
      <c r="T194" t="b">
        <f t="shared" si="11"/>
        <v>1</v>
      </c>
    </row>
    <row r="195" spans="1:20" x14ac:dyDescent="0.3">
      <c r="A195" t="str">
        <f t="shared" si="10"/>
        <v>25.11</v>
      </c>
      <c r="B195" s="44" t="s">
        <v>829</v>
      </c>
      <c r="C195" s="25"/>
      <c r="D195" s="25" t="s">
        <v>828</v>
      </c>
      <c r="E195">
        <f t="shared" si="13"/>
        <v>1</v>
      </c>
      <c r="F195">
        <f>IF(_xlfn.IFNA(VLOOKUP(B195,'ŠIFRANT ZA INDUSTRY'!A:A,1,0),0)=0,0,1)</f>
        <v>0</v>
      </c>
      <c r="G195">
        <f>IF(_xlfn.IFNA(VLOOKUP($B195,'ŠIFRANT ZA INDUSTRY'!B:B,1,0),0)=0,0,1)</f>
        <v>0</v>
      </c>
      <c r="H195">
        <f>IF(_xlfn.IFNA(VLOOKUP($B195,'ŠIFRANT ZA INDUSTRY'!C:C,1,0),0)=0,0,1)</f>
        <v>0</v>
      </c>
      <c r="I195">
        <f>IF(_xlfn.IFNA(VLOOKUP($B195,'ŠIFRANT ZA INDUSTRY'!D:D,1,0),0)=0,0,1)</f>
        <v>0</v>
      </c>
      <c r="J195">
        <f>IF(_xlfn.IFNA(VLOOKUP($B195,'ŠIFRANT ZA INDUSTRY'!E:E,1,0),0)=0,0,1)</f>
        <v>0</v>
      </c>
      <c r="K195">
        <f>IF(_xlfn.IFNA(VLOOKUP($B195,'ŠIFRANT ZA INDUSTRY'!F:F,1,0),0)=0,0,1)</f>
        <v>1</v>
      </c>
      <c r="L195">
        <f>IF(_xlfn.IFNA(VLOOKUP($B195,'ŠIFRANT ZA INDUSTRY'!G:G,1,0),0)=0,0,1)</f>
        <v>0</v>
      </c>
      <c r="M195">
        <f>IF(_xlfn.IFNA(VLOOKUP($B195,'ŠIFRANT ZA INDUSTRY'!H:H,1,0),0)=0,0,1)</f>
        <v>0</v>
      </c>
      <c r="N195">
        <f>IF(_xlfn.IFNA(VLOOKUP($B195,'ŠIFRANT ZA INDUSTRY'!I:I,1,0),0)=0,0,1)</f>
        <v>1</v>
      </c>
      <c r="O195">
        <f>IF(_xlfn.IFNA(VLOOKUP($B195,'ŠIFRANT ZA INDUSTRY'!J:J,1,0),0)=0,0,1)</f>
        <v>0</v>
      </c>
      <c r="P195">
        <f>IF(_xlfn.IFNA(VLOOKUP($B195,'ŠIFRANT ZA INDUSTRY'!K:K,1,0),0)=0,0,1)</f>
        <v>0</v>
      </c>
      <c r="Q195">
        <f>IF(_xlfn.IFNA(VLOOKUP($B195,'ŠIFRANT ZA INDUSTRY'!L:L,1,0),0)=0,0,1)</f>
        <v>0</v>
      </c>
      <c r="R195">
        <f>IF(_xlfn.IFNA(VLOOKUP($B195,'ŠIFRANT ZA INDUSTRY'!M:M,1,0),0)=0,0,1)</f>
        <v>0</v>
      </c>
      <c r="S195">
        <f>IF(_xlfn.IFNA(VLOOKUP($B195,'ŠIFRANT ZA INDUSTRY'!N:N,1,0),0)=0,0,1)</f>
        <v>0</v>
      </c>
      <c r="T195" t="b">
        <f t="shared" si="11"/>
        <v>1</v>
      </c>
    </row>
    <row r="196" spans="1:20" x14ac:dyDescent="0.3">
      <c r="A196" t="str">
        <f t="shared" ref="A196:A259" si="14">LEFT(B196,5)</f>
        <v>25.12</v>
      </c>
      <c r="B196" s="44" t="s">
        <v>831</v>
      </c>
      <c r="C196" s="25"/>
      <c r="D196" s="25" t="s">
        <v>830</v>
      </c>
      <c r="E196">
        <f t="shared" si="13"/>
        <v>1</v>
      </c>
      <c r="F196">
        <f>IF(_xlfn.IFNA(VLOOKUP(B196,'ŠIFRANT ZA INDUSTRY'!A:A,1,0),0)=0,0,1)</f>
        <v>0</v>
      </c>
      <c r="G196">
        <f>IF(_xlfn.IFNA(VLOOKUP($B196,'ŠIFRANT ZA INDUSTRY'!B:B,1,0),0)=0,0,1)</f>
        <v>0</v>
      </c>
      <c r="H196">
        <f>IF(_xlfn.IFNA(VLOOKUP($B196,'ŠIFRANT ZA INDUSTRY'!C:C,1,0),0)=0,0,1)</f>
        <v>0</v>
      </c>
      <c r="I196">
        <f>IF(_xlfn.IFNA(VLOOKUP($B196,'ŠIFRANT ZA INDUSTRY'!D:D,1,0),0)=0,0,1)</f>
        <v>0</v>
      </c>
      <c r="J196">
        <f>IF(_xlfn.IFNA(VLOOKUP($B196,'ŠIFRANT ZA INDUSTRY'!E:E,1,0),0)=0,0,1)</f>
        <v>0</v>
      </c>
      <c r="K196">
        <f>IF(_xlfn.IFNA(VLOOKUP($B196,'ŠIFRANT ZA INDUSTRY'!F:F,1,0),0)=0,0,1)</f>
        <v>1</v>
      </c>
      <c r="L196">
        <f>IF(_xlfn.IFNA(VLOOKUP($B196,'ŠIFRANT ZA INDUSTRY'!G:G,1,0),0)=0,0,1)</f>
        <v>0</v>
      </c>
      <c r="M196">
        <f>IF(_xlfn.IFNA(VLOOKUP($B196,'ŠIFRANT ZA INDUSTRY'!H:H,1,0),0)=0,0,1)</f>
        <v>0</v>
      </c>
      <c r="N196">
        <f>IF(_xlfn.IFNA(VLOOKUP($B196,'ŠIFRANT ZA INDUSTRY'!I:I,1,0),0)=0,0,1)</f>
        <v>1</v>
      </c>
      <c r="O196">
        <f>IF(_xlfn.IFNA(VLOOKUP($B196,'ŠIFRANT ZA INDUSTRY'!J:J,1,0),0)=0,0,1)</f>
        <v>0</v>
      </c>
      <c r="P196">
        <f>IF(_xlfn.IFNA(VLOOKUP($B196,'ŠIFRANT ZA INDUSTRY'!K:K,1,0),0)=0,0,1)</f>
        <v>0</v>
      </c>
      <c r="Q196">
        <f>IF(_xlfn.IFNA(VLOOKUP($B196,'ŠIFRANT ZA INDUSTRY'!L:L,1,0),0)=0,0,1)</f>
        <v>0</v>
      </c>
      <c r="R196">
        <f>IF(_xlfn.IFNA(VLOOKUP($B196,'ŠIFRANT ZA INDUSTRY'!M:M,1,0),0)=0,0,1)</f>
        <v>0</v>
      </c>
      <c r="S196">
        <f>IF(_xlfn.IFNA(VLOOKUP($B196,'ŠIFRANT ZA INDUSTRY'!N:N,1,0),0)=0,0,1)</f>
        <v>0</v>
      </c>
      <c r="T196" t="b">
        <f t="shared" ref="T196:T259" si="15">IF(SUM(F196:S196)&gt;0,TRUE,FALSE)</f>
        <v>1</v>
      </c>
    </row>
    <row r="197" spans="1:20" x14ac:dyDescent="0.3">
      <c r="A197" t="str">
        <f t="shared" si="14"/>
        <v>25.21</v>
      </c>
      <c r="B197" s="44" t="s">
        <v>833</v>
      </c>
      <c r="C197" s="25"/>
      <c r="D197" s="25" t="s">
        <v>832</v>
      </c>
      <c r="E197">
        <f t="shared" si="13"/>
        <v>1</v>
      </c>
      <c r="F197">
        <f>IF(_xlfn.IFNA(VLOOKUP(B197,'ŠIFRANT ZA INDUSTRY'!A:A,1,0),0)=0,0,1)</f>
        <v>0</v>
      </c>
      <c r="G197">
        <f>IF(_xlfn.IFNA(VLOOKUP($B197,'ŠIFRANT ZA INDUSTRY'!B:B,1,0),0)=0,0,1)</f>
        <v>0</v>
      </c>
      <c r="H197">
        <f>IF(_xlfn.IFNA(VLOOKUP($B197,'ŠIFRANT ZA INDUSTRY'!C:C,1,0),0)=0,0,1)</f>
        <v>0</v>
      </c>
      <c r="I197">
        <f>IF(_xlfn.IFNA(VLOOKUP($B197,'ŠIFRANT ZA INDUSTRY'!D:D,1,0),0)=0,0,1)</f>
        <v>0</v>
      </c>
      <c r="J197">
        <f>IF(_xlfn.IFNA(VLOOKUP($B197,'ŠIFRANT ZA INDUSTRY'!E:E,1,0),0)=0,0,1)</f>
        <v>0</v>
      </c>
      <c r="K197">
        <f>IF(_xlfn.IFNA(VLOOKUP($B197,'ŠIFRANT ZA INDUSTRY'!F:F,1,0),0)=0,0,1)</f>
        <v>1</v>
      </c>
      <c r="L197">
        <f>IF(_xlfn.IFNA(VLOOKUP($B197,'ŠIFRANT ZA INDUSTRY'!G:G,1,0),0)=0,0,1)</f>
        <v>0</v>
      </c>
      <c r="M197">
        <f>IF(_xlfn.IFNA(VLOOKUP($B197,'ŠIFRANT ZA INDUSTRY'!H:H,1,0),0)=0,0,1)</f>
        <v>0</v>
      </c>
      <c r="N197">
        <f>IF(_xlfn.IFNA(VLOOKUP($B197,'ŠIFRANT ZA INDUSTRY'!I:I,1,0),0)=0,0,1)</f>
        <v>1</v>
      </c>
      <c r="O197">
        <f>IF(_xlfn.IFNA(VLOOKUP($B197,'ŠIFRANT ZA INDUSTRY'!J:J,1,0),0)=0,0,1)</f>
        <v>0</v>
      </c>
      <c r="P197">
        <f>IF(_xlfn.IFNA(VLOOKUP($B197,'ŠIFRANT ZA INDUSTRY'!K:K,1,0),0)=0,0,1)</f>
        <v>0</v>
      </c>
      <c r="Q197">
        <f>IF(_xlfn.IFNA(VLOOKUP($B197,'ŠIFRANT ZA INDUSTRY'!L:L,1,0),0)=0,0,1)</f>
        <v>0</v>
      </c>
      <c r="R197">
        <f>IF(_xlfn.IFNA(VLOOKUP($B197,'ŠIFRANT ZA INDUSTRY'!M:M,1,0),0)=0,0,1)</f>
        <v>0</v>
      </c>
      <c r="S197">
        <f>IF(_xlfn.IFNA(VLOOKUP($B197,'ŠIFRANT ZA INDUSTRY'!N:N,1,0),0)=0,0,1)</f>
        <v>0</v>
      </c>
      <c r="T197" t="b">
        <f t="shared" si="15"/>
        <v>1</v>
      </c>
    </row>
    <row r="198" spans="1:20" x14ac:dyDescent="0.3">
      <c r="A198" t="str">
        <f t="shared" si="14"/>
        <v>25.29</v>
      </c>
      <c r="B198" s="44" t="s">
        <v>835</v>
      </c>
      <c r="C198" s="25"/>
      <c r="D198" s="25" t="s">
        <v>834</v>
      </c>
      <c r="E198">
        <f t="shared" si="13"/>
        <v>1</v>
      </c>
      <c r="F198">
        <f>IF(_xlfn.IFNA(VLOOKUP(B198,'ŠIFRANT ZA INDUSTRY'!A:A,1,0),0)=0,0,1)</f>
        <v>0</v>
      </c>
      <c r="G198">
        <f>IF(_xlfn.IFNA(VLOOKUP($B198,'ŠIFRANT ZA INDUSTRY'!B:B,1,0),0)=0,0,1)</f>
        <v>0</v>
      </c>
      <c r="H198">
        <f>IF(_xlfn.IFNA(VLOOKUP($B198,'ŠIFRANT ZA INDUSTRY'!C:C,1,0),0)=0,0,1)</f>
        <v>0</v>
      </c>
      <c r="I198">
        <f>IF(_xlfn.IFNA(VLOOKUP($B198,'ŠIFRANT ZA INDUSTRY'!D:D,1,0),0)=0,0,1)</f>
        <v>0</v>
      </c>
      <c r="J198">
        <f>IF(_xlfn.IFNA(VLOOKUP($B198,'ŠIFRANT ZA INDUSTRY'!E:E,1,0),0)=0,0,1)</f>
        <v>0</v>
      </c>
      <c r="K198">
        <f>IF(_xlfn.IFNA(VLOOKUP($B198,'ŠIFRANT ZA INDUSTRY'!F:F,1,0),0)=0,0,1)</f>
        <v>1</v>
      </c>
      <c r="L198">
        <f>IF(_xlfn.IFNA(VLOOKUP($B198,'ŠIFRANT ZA INDUSTRY'!G:G,1,0),0)=0,0,1)</f>
        <v>0</v>
      </c>
      <c r="M198">
        <f>IF(_xlfn.IFNA(VLOOKUP($B198,'ŠIFRANT ZA INDUSTRY'!H:H,1,0),0)=0,0,1)</f>
        <v>0</v>
      </c>
      <c r="N198">
        <f>IF(_xlfn.IFNA(VLOOKUP($B198,'ŠIFRANT ZA INDUSTRY'!I:I,1,0),0)=0,0,1)</f>
        <v>1</v>
      </c>
      <c r="O198">
        <f>IF(_xlfn.IFNA(VLOOKUP($B198,'ŠIFRANT ZA INDUSTRY'!J:J,1,0),0)=0,0,1)</f>
        <v>0</v>
      </c>
      <c r="P198">
        <f>IF(_xlfn.IFNA(VLOOKUP($B198,'ŠIFRANT ZA INDUSTRY'!K:K,1,0),0)=0,0,1)</f>
        <v>0</v>
      </c>
      <c r="Q198">
        <f>IF(_xlfn.IFNA(VLOOKUP($B198,'ŠIFRANT ZA INDUSTRY'!L:L,1,0),0)=0,0,1)</f>
        <v>0</v>
      </c>
      <c r="R198">
        <f>IF(_xlfn.IFNA(VLOOKUP($B198,'ŠIFRANT ZA INDUSTRY'!M:M,1,0),0)=0,0,1)</f>
        <v>0</v>
      </c>
      <c r="S198">
        <f>IF(_xlfn.IFNA(VLOOKUP($B198,'ŠIFRANT ZA INDUSTRY'!N:N,1,0),0)=0,0,1)</f>
        <v>0</v>
      </c>
      <c r="T198" t="b">
        <f t="shared" si="15"/>
        <v>1</v>
      </c>
    </row>
    <row r="199" spans="1:20" x14ac:dyDescent="0.3">
      <c r="A199" t="str">
        <f t="shared" si="14"/>
        <v>25.30</v>
      </c>
      <c r="B199" s="44" t="s">
        <v>837</v>
      </c>
      <c r="C199" s="25"/>
      <c r="D199" s="25" t="s">
        <v>836</v>
      </c>
      <c r="E199">
        <f t="shared" si="13"/>
        <v>1</v>
      </c>
      <c r="F199">
        <f>IF(_xlfn.IFNA(VLOOKUP(B199,'ŠIFRANT ZA INDUSTRY'!A:A,1,0),0)=0,0,1)</f>
        <v>0</v>
      </c>
      <c r="G199">
        <f>IF(_xlfn.IFNA(VLOOKUP($B199,'ŠIFRANT ZA INDUSTRY'!B:B,1,0),0)=0,0,1)</f>
        <v>0</v>
      </c>
      <c r="H199">
        <f>IF(_xlfn.IFNA(VLOOKUP($B199,'ŠIFRANT ZA INDUSTRY'!C:C,1,0),0)=0,0,1)</f>
        <v>0</v>
      </c>
      <c r="I199">
        <f>IF(_xlfn.IFNA(VLOOKUP($B199,'ŠIFRANT ZA INDUSTRY'!D:D,1,0),0)=0,0,1)</f>
        <v>0</v>
      </c>
      <c r="J199">
        <f>IF(_xlfn.IFNA(VLOOKUP($B199,'ŠIFRANT ZA INDUSTRY'!E:E,1,0),0)=0,0,1)</f>
        <v>0</v>
      </c>
      <c r="K199">
        <f>IF(_xlfn.IFNA(VLOOKUP($B199,'ŠIFRANT ZA INDUSTRY'!F:F,1,0),0)=0,0,1)</f>
        <v>1</v>
      </c>
      <c r="L199">
        <f>IF(_xlfn.IFNA(VLOOKUP($B199,'ŠIFRANT ZA INDUSTRY'!G:G,1,0),0)=0,0,1)</f>
        <v>0</v>
      </c>
      <c r="M199">
        <f>IF(_xlfn.IFNA(VLOOKUP($B199,'ŠIFRANT ZA INDUSTRY'!H:H,1,0),0)=0,0,1)</f>
        <v>0</v>
      </c>
      <c r="N199">
        <f>IF(_xlfn.IFNA(VLOOKUP($B199,'ŠIFRANT ZA INDUSTRY'!I:I,1,0),0)=0,0,1)</f>
        <v>1</v>
      </c>
      <c r="O199">
        <f>IF(_xlfn.IFNA(VLOOKUP($B199,'ŠIFRANT ZA INDUSTRY'!J:J,1,0),0)=0,0,1)</f>
        <v>0</v>
      </c>
      <c r="P199">
        <f>IF(_xlfn.IFNA(VLOOKUP($B199,'ŠIFRANT ZA INDUSTRY'!K:K,1,0),0)=0,0,1)</f>
        <v>0</v>
      </c>
      <c r="Q199">
        <f>IF(_xlfn.IFNA(VLOOKUP($B199,'ŠIFRANT ZA INDUSTRY'!L:L,1,0),0)=0,0,1)</f>
        <v>0</v>
      </c>
      <c r="R199">
        <f>IF(_xlfn.IFNA(VLOOKUP($B199,'ŠIFRANT ZA INDUSTRY'!M:M,1,0),0)=0,0,1)</f>
        <v>0</v>
      </c>
      <c r="S199">
        <f>IF(_xlfn.IFNA(VLOOKUP($B199,'ŠIFRANT ZA INDUSTRY'!N:N,1,0),0)=0,0,1)</f>
        <v>0</v>
      </c>
      <c r="T199" t="b">
        <f t="shared" si="15"/>
        <v>1</v>
      </c>
    </row>
    <row r="200" spans="1:20" x14ac:dyDescent="0.3">
      <c r="A200" t="str">
        <f t="shared" si="14"/>
        <v>25.40</v>
      </c>
      <c r="B200" s="44" t="s">
        <v>839</v>
      </c>
      <c r="C200" s="25"/>
      <c r="D200" s="25" t="s">
        <v>838</v>
      </c>
      <c r="E200">
        <f t="shared" si="13"/>
        <v>1</v>
      </c>
      <c r="F200">
        <f>IF(_xlfn.IFNA(VLOOKUP(B200,'ŠIFRANT ZA INDUSTRY'!A:A,1,0),0)=0,0,1)</f>
        <v>0</v>
      </c>
      <c r="G200">
        <f>IF(_xlfn.IFNA(VLOOKUP($B200,'ŠIFRANT ZA INDUSTRY'!B:B,1,0),0)=0,0,1)</f>
        <v>0</v>
      </c>
      <c r="H200">
        <f>IF(_xlfn.IFNA(VLOOKUP($B200,'ŠIFRANT ZA INDUSTRY'!C:C,1,0),0)=0,0,1)</f>
        <v>0</v>
      </c>
      <c r="I200">
        <f>IF(_xlfn.IFNA(VLOOKUP($B200,'ŠIFRANT ZA INDUSTRY'!D:D,1,0),0)=0,0,1)</f>
        <v>0</v>
      </c>
      <c r="J200">
        <f>IF(_xlfn.IFNA(VLOOKUP($B200,'ŠIFRANT ZA INDUSTRY'!E:E,1,0),0)=0,0,1)</f>
        <v>0</v>
      </c>
      <c r="K200">
        <f>IF(_xlfn.IFNA(VLOOKUP($B200,'ŠIFRANT ZA INDUSTRY'!F:F,1,0),0)=0,0,1)</f>
        <v>1</v>
      </c>
      <c r="L200">
        <f>IF(_xlfn.IFNA(VLOOKUP($B200,'ŠIFRANT ZA INDUSTRY'!G:G,1,0),0)=0,0,1)</f>
        <v>0</v>
      </c>
      <c r="M200">
        <f>IF(_xlfn.IFNA(VLOOKUP($B200,'ŠIFRANT ZA INDUSTRY'!H:H,1,0),0)=0,0,1)</f>
        <v>0</v>
      </c>
      <c r="N200">
        <f>IF(_xlfn.IFNA(VLOOKUP($B200,'ŠIFRANT ZA INDUSTRY'!I:I,1,0),0)=0,0,1)</f>
        <v>1</v>
      </c>
      <c r="O200">
        <f>IF(_xlfn.IFNA(VLOOKUP($B200,'ŠIFRANT ZA INDUSTRY'!J:J,1,0),0)=0,0,1)</f>
        <v>0</v>
      </c>
      <c r="P200">
        <f>IF(_xlfn.IFNA(VLOOKUP($B200,'ŠIFRANT ZA INDUSTRY'!K:K,1,0),0)=0,0,1)</f>
        <v>0</v>
      </c>
      <c r="Q200">
        <f>IF(_xlfn.IFNA(VLOOKUP($B200,'ŠIFRANT ZA INDUSTRY'!L:L,1,0),0)=0,0,1)</f>
        <v>0</v>
      </c>
      <c r="R200">
        <f>IF(_xlfn.IFNA(VLOOKUP($B200,'ŠIFRANT ZA INDUSTRY'!M:M,1,0),0)=0,0,1)</f>
        <v>0</v>
      </c>
      <c r="S200">
        <f>IF(_xlfn.IFNA(VLOOKUP($B200,'ŠIFRANT ZA INDUSTRY'!N:N,1,0),0)=0,0,1)</f>
        <v>0</v>
      </c>
      <c r="T200" t="b">
        <f t="shared" si="15"/>
        <v>1</v>
      </c>
    </row>
    <row r="201" spans="1:20" x14ac:dyDescent="0.3">
      <c r="A201" t="str">
        <f t="shared" si="14"/>
        <v>25.50</v>
      </c>
      <c r="B201" s="44" t="s">
        <v>841</v>
      </c>
      <c r="C201" s="25"/>
      <c r="D201" s="25" t="s">
        <v>840</v>
      </c>
      <c r="E201">
        <f t="shared" si="13"/>
        <v>1</v>
      </c>
      <c r="F201">
        <f>IF(_xlfn.IFNA(VLOOKUP(B201,'ŠIFRANT ZA INDUSTRY'!A:A,1,0),0)=0,0,1)</f>
        <v>0</v>
      </c>
      <c r="G201">
        <f>IF(_xlfn.IFNA(VLOOKUP($B201,'ŠIFRANT ZA INDUSTRY'!B:B,1,0),0)=0,0,1)</f>
        <v>0</v>
      </c>
      <c r="H201">
        <f>IF(_xlfn.IFNA(VLOOKUP($B201,'ŠIFRANT ZA INDUSTRY'!C:C,1,0),0)=0,0,1)</f>
        <v>0</v>
      </c>
      <c r="I201">
        <f>IF(_xlfn.IFNA(VLOOKUP($B201,'ŠIFRANT ZA INDUSTRY'!D:D,1,0),0)=0,0,1)</f>
        <v>0</v>
      </c>
      <c r="J201">
        <f>IF(_xlfn.IFNA(VLOOKUP($B201,'ŠIFRANT ZA INDUSTRY'!E:E,1,0),0)=0,0,1)</f>
        <v>0</v>
      </c>
      <c r="K201">
        <f>IF(_xlfn.IFNA(VLOOKUP($B201,'ŠIFRANT ZA INDUSTRY'!F:F,1,0),0)=0,0,1)</f>
        <v>1</v>
      </c>
      <c r="L201">
        <f>IF(_xlfn.IFNA(VLOOKUP($B201,'ŠIFRANT ZA INDUSTRY'!G:G,1,0),0)=0,0,1)</f>
        <v>0</v>
      </c>
      <c r="M201">
        <f>IF(_xlfn.IFNA(VLOOKUP($B201,'ŠIFRANT ZA INDUSTRY'!H:H,1,0),0)=0,0,1)</f>
        <v>0</v>
      </c>
      <c r="N201">
        <f>IF(_xlfn.IFNA(VLOOKUP($B201,'ŠIFRANT ZA INDUSTRY'!I:I,1,0),0)=0,0,1)</f>
        <v>1</v>
      </c>
      <c r="O201">
        <f>IF(_xlfn.IFNA(VLOOKUP($B201,'ŠIFRANT ZA INDUSTRY'!J:J,1,0),0)=0,0,1)</f>
        <v>0</v>
      </c>
      <c r="P201">
        <f>IF(_xlfn.IFNA(VLOOKUP($B201,'ŠIFRANT ZA INDUSTRY'!K:K,1,0),0)=0,0,1)</f>
        <v>0</v>
      </c>
      <c r="Q201">
        <f>IF(_xlfn.IFNA(VLOOKUP($B201,'ŠIFRANT ZA INDUSTRY'!L:L,1,0),0)=0,0,1)</f>
        <v>0</v>
      </c>
      <c r="R201">
        <f>IF(_xlfn.IFNA(VLOOKUP($B201,'ŠIFRANT ZA INDUSTRY'!M:M,1,0),0)=0,0,1)</f>
        <v>0</v>
      </c>
      <c r="S201">
        <f>IF(_xlfn.IFNA(VLOOKUP($B201,'ŠIFRANT ZA INDUSTRY'!N:N,1,0),0)=0,0,1)</f>
        <v>0</v>
      </c>
      <c r="T201" t="b">
        <f t="shared" si="15"/>
        <v>1</v>
      </c>
    </row>
    <row r="202" spans="1:20" x14ac:dyDescent="0.3">
      <c r="A202" t="str">
        <f t="shared" si="14"/>
        <v>25.61</v>
      </c>
      <c r="B202" s="44" t="s">
        <v>842</v>
      </c>
      <c r="C202" s="25"/>
      <c r="D202" s="25" t="s">
        <v>843</v>
      </c>
      <c r="E202">
        <f t="shared" si="13"/>
        <v>1</v>
      </c>
      <c r="F202">
        <f>IF(_xlfn.IFNA(VLOOKUP(B202,'ŠIFRANT ZA INDUSTRY'!A:A,1,0),0)=0,0,1)</f>
        <v>0</v>
      </c>
      <c r="G202">
        <f>IF(_xlfn.IFNA(VLOOKUP($B202,'ŠIFRANT ZA INDUSTRY'!B:B,1,0),0)=0,0,1)</f>
        <v>0</v>
      </c>
      <c r="H202">
        <f>IF(_xlfn.IFNA(VLOOKUP($B202,'ŠIFRANT ZA INDUSTRY'!C:C,1,0),0)=0,0,1)</f>
        <v>0</v>
      </c>
      <c r="I202">
        <f>IF(_xlfn.IFNA(VLOOKUP($B202,'ŠIFRANT ZA INDUSTRY'!D:D,1,0),0)=0,0,1)</f>
        <v>0</v>
      </c>
      <c r="J202">
        <f>IF(_xlfn.IFNA(VLOOKUP($B202,'ŠIFRANT ZA INDUSTRY'!E:E,1,0),0)=0,0,1)</f>
        <v>0</v>
      </c>
      <c r="K202">
        <f>IF(_xlfn.IFNA(VLOOKUP($B202,'ŠIFRANT ZA INDUSTRY'!F:F,1,0),0)=0,0,1)</f>
        <v>1</v>
      </c>
      <c r="L202">
        <f>IF(_xlfn.IFNA(VLOOKUP($B202,'ŠIFRANT ZA INDUSTRY'!G:G,1,0),0)=0,0,1)</f>
        <v>0</v>
      </c>
      <c r="M202">
        <f>IF(_xlfn.IFNA(VLOOKUP($B202,'ŠIFRANT ZA INDUSTRY'!H:H,1,0),0)=0,0,1)</f>
        <v>0</v>
      </c>
      <c r="N202">
        <f>IF(_xlfn.IFNA(VLOOKUP($B202,'ŠIFRANT ZA INDUSTRY'!I:I,1,0),0)=0,0,1)</f>
        <v>1</v>
      </c>
      <c r="O202">
        <f>IF(_xlfn.IFNA(VLOOKUP($B202,'ŠIFRANT ZA INDUSTRY'!J:J,1,0),0)=0,0,1)</f>
        <v>0</v>
      </c>
      <c r="P202">
        <f>IF(_xlfn.IFNA(VLOOKUP($B202,'ŠIFRANT ZA INDUSTRY'!K:K,1,0),0)=0,0,1)</f>
        <v>0</v>
      </c>
      <c r="Q202">
        <f>IF(_xlfn.IFNA(VLOOKUP($B202,'ŠIFRANT ZA INDUSTRY'!L:L,1,0),0)=0,0,1)</f>
        <v>0</v>
      </c>
      <c r="R202">
        <f>IF(_xlfn.IFNA(VLOOKUP($B202,'ŠIFRANT ZA INDUSTRY'!M:M,1,0),0)=0,0,1)</f>
        <v>0</v>
      </c>
      <c r="S202">
        <f>IF(_xlfn.IFNA(VLOOKUP($B202,'ŠIFRANT ZA INDUSTRY'!N:N,1,0),0)=0,0,1)</f>
        <v>0</v>
      </c>
      <c r="T202" t="b">
        <f t="shared" si="15"/>
        <v>1</v>
      </c>
    </row>
    <row r="203" spans="1:20" x14ac:dyDescent="0.3">
      <c r="A203" t="str">
        <f t="shared" si="14"/>
        <v>25.61</v>
      </c>
      <c r="B203" s="44" t="s">
        <v>844</v>
      </c>
      <c r="C203" s="25"/>
      <c r="D203" s="25" t="s">
        <v>845</v>
      </c>
      <c r="E203">
        <f t="shared" si="13"/>
        <v>1</v>
      </c>
      <c r="F203">
        <f>IF(_xlfn.IFNA(VLOOKUP(B203,'ŠIFRANT ZA INDUSTRY'!A:A,1,0),0)=0,0,1)</f>
        <v>0</v>
      </c>
      <c r="G203">
        <f>IF(_xlfn.IFNA(VLOOKUP($B203,'ŠIFRANT ZA INDUSTRY'!B:B,1,0),0)=0,0,1)</f>
        <v>0</v>
      </c>
      <c r="H203">
        <f>IF(_xlfn.IFNA(VLOOKUP($B203,'ŠIFRANT ZA INDUSTRY'!C:C,1,0),0)=0,0,1)</f>
        <v>0</v>
      </c>
      <c r="I203">
        <f>IF(_xlfn.IFNA(VLOOKUP($B203,'ŠIFRANT ZA INDUSTRY'!D:D,1,0),0)=0,0,1)</f>
        <v>0</v>
      </c>
      <c r="J203">
        <f>IF(_xlfn.IFNA(VLOOKUP($B203,'ŠIFRANT ZA INDUSTRY'!E:E,1,0),0)=0,0,1)</f>
        <v>0</v>
      </c>
      <c r="K203">
        <f>IF(_xlfn.IFNA(VLOOKUP($B203,'ŠIFRANT ZA INDUSTRY'!F:F,1,0),0)=0,0,1)</f>
        <v>1</v>
      </c>
      <c r="L203">
        <f>IF(_xlfn.IFNA(VLOOKUP($B203,'ŠIFRANT ZA INDUSTRY'!G:G,1,0),0)=0,0,1)</f>
        <v>0</v>
      </c>
      <c r="M203">
        <f>IF(_xlfn.IFNA(VLOOKUP($B203,'ŠIFRANT ZA INDUSTRY'!H:H,1,0),0)=0,0,1)</f>
        <v>0</v>
      </c>
      <c r="N203">
        <f>IF(_xlfn.IFNA(VLOOKUP($B203,'ŠIFRANT ZA INDUSTRY'!I:I,1,0),0)=0,0,1)</f>
        <v>1</v>
      </c>
      <c r="O203">
        <f>IF(_xlfn.IFNA(VLOOKUP($B203,'ŠIFRANT ZA INDUSTRY'!J:J,1,0),0)=0,0,1)</f>
        <v>0</v>
      </c>
      <c r="P203">
        <f>IF(_xlfn.IFNA(VLOOKUP($B203,'ŠIFRANT ZA INDUSTRY'!K:K,1,0),0)=0,0,1)</f>
        <v>0</v>
      </c>
      <c r="Q203">
        <f>IF(_xlfn.IFNA(VLOOKUP($B203,'ŠIFRANT ZA INDUSTRY'!L:L,1,0),0)=0,0,1)</f>
        <v>0</v>
      </c>
      <c r="R203">
        <f>IF(_xlfn.IFNA(VLOOKUP($B203,'ŠIFRANT ZA INDUSTRY'!M:M,1,0),0)=0,0,1)</f>
        <v>0</v>
      </c>
      <c r="S203">
        <f>IF(_xlfn.IFNA(VLOOKUP($B203,'ŠIFRANT ZA INDUSTRY'!N:N,1,0),0)=0,0,1)</f>
        <v>0</v>
      </c>
      <c r="T203" t="b">
        <f t="shared" si="15"/>
        <v>1</v>
      </c>
    </row>
    <row r="204" spans="1:20" x14ac:dyDescent="0.3">
      <c r="A204" t="str">
        <f t="shared" si="14"/>
        <v>25.62</v>
      </c>
      <c r="B204" s="44" t="s">
        <v>847</v>
      </c>
      <c r="C204" s="25"/>
      <c r="D204" s="25" t="s">
        <v>846</v>
      </c>
      <c r="E204">
        <f t="shared" si="13"/>
        <v>1</v>
      </c>
      <c r="F204">
        <f>IF(_xlfn.IFNA(VLOOKUP(B204,'ŠIFRANT ZA INDUSTRY'!A:A,1,0),0)=0,0,1)</f>
        <v>0</v>
      </c>
      <c r="G204">
        <f>IF(_xlfn.IFNA(VLOOKUP($B204,'ŠIFRANT ZA INDUSTRY'!B:B,1,0),0)=0,0,1)</f>
        <v>0</v>
      </c>
      <c r="H204">
        <f>IF(_xlfn.IFNA(VLOOKUP($B204,'ŠIFRANT ZA INDUSTRY'!C:C,1,0),0)=0,0,1)</f>
        <v>0</v>
      </c>
      <c r="I204">
        <f>IF(_xlfn.IFNA(VLOOKUP($B204,'ŠIFRANT ZA INDUSTRY'!D:D,1,0),0)=0,0,1)</f>
        <v>0</v>
      </c>
      <c r="J204">
        <f>IF(_xlfn.IFNA(VLOOKUP($B204,'ŠIFRANT ZA INDUSTRY'!E:E,1,0),0)=0,0,1)</f>
        <v>0</v>
      </c>
      <c r="K204">
        <f>IF(_xlfn.IFNA(VLOOKUP($B204,'ŠIFRANT ZA INDUSTRY'!F:F,1,0),0)=0,0,1)</f>
        <v>1</v>
      </c>
      <c r="L204">
        <f>IF(_xlfn.IFNA(VLOOKUP($B204,'ŠIFRANT ZA INDUSTRY'!G:G,1,0),0)=0,0,1)</f>
        <v>0</v>
      </c>
      <c r="M204">
        <f>IF(_xlfn.IFNA(VLOOKUP($B204,'ŠIFRANT ZA INDUSTRY'!H:H,1,0),0)=0,0,1)</f>
        <v>0</v>
      </c>
      <c r="N204">
        <f>IF(_xlfn.IFNA(VLOOKUP($B204,'ŠIFRANT ZA INDUSTRY'!I:I,1,0),0)=0,0,1)</f>
        <v>1</v>
      </c>
      <c r="O204">
        <f>IF(_xlfn.IFNA(VLOOKUP($B204,'ŠIFRANT ZA INDUSTRY'!J:J,1,0),0)=0,0,1)</f>
        <v>0</v>
      </c>
      <c r="P204">
        <f>IF(_xlfn.IFNA(VLOOKUP($B204,'ŠIFRANT ZA INDUSTRY'!K:K,1,0),0)=0,0,1)</f>
        <v>0</v>
      </c>
      <c r="Q204">
        <f>IF(_xlfn.IFNA(VLOOKUP($B204,'ŠIFRANT ZA INDUSTRY'!L:L,1,0),0)=0,0,1)</f>
        <v>0</v>
      </c>
      <c r="R204">
        <f>IF(_xlfn.IFNA(VLOOKUP($B204,'ŠIFRANT ZA INDUSTRY'!M:M,1,0),0)=0,0,1)</f>
        <v>0</v>
      </c>
      <c r="S204">
        <f>IF(_xlfn.IFNA(VLOOKUP($B204,'ŠIFRANT ZA INDUSTRY'!N:N,1,0),0)=0,0,1)</f>
        <v>0</v>
      </c>
      <c r="T204" t="b">
        <f t="shared" si="15"/>
        <v>1</v>
      </c>
    </row>
    <row r="205" spans="1:20" x14ac:dyDescent="0.3">
      <c r="A205" t="str">
        <f t="shared" si="14"/>
        <v>25.71</v>
      </c>
      <c r="B205" s="44" t="s">
        <v>849</v>
      </c>
      <c r="C205" s="25"/>
      <c r="D205" s="25" t="s">
        <v>848</v>
      </c>
      <c r="E205">
        <f t="shared" si="13"/>
        <v>1</v>
      </c>
      <c r="F205">
        <f>IF(_xlfn.IFNA(VLOOKUP(B205,'ŠIFRANT ZA INDUSTRY'!A:A,1,0),0)=0,0,1)</f>
        <v>0</v>
      </c>
      <c r="G205">
        <f>IF(_xlfn.IFNA(VLOOKUP($B205,'ŠIFRANT ZA INDUSTRY'!B:B,1,0),0)=0,0,1)</f>
        <v>0</v>
      </c>
      <c r="H205">
        <f>IF(_xlfn.IFNA(VLOOKUP($B205,'ŠIFRANT ZA INDUSTRY'!C:C,1,0),0)=0,0,1)</f>
        <v>0</v>
      </c>
      <c r="I205">
        <f>IF(_xlfn.IFNA(VLOOKUP($B205,'ŠIFRANT ZA INDUSTRY'!D:D,1,0),0)=0,0,1)</f>
        <v>0</v>
      </c>
      <c r="J205">
        <f>IF(_xlfn.IFNA(VLOOKUP($B205,'ŠIFRANT ZA INDUSTRY'!E:E,1,0),0)=0,0,1)</f>
        <v>0</v>
      </c>
      <c r="K205">
        <f>IF(_xlfn.IFNA(VLOOKUP($B205,'ŠIFRANT ZA INDUSTRY'!F:F,1,0),0)=0,0,1)</f>
        <v>1</v>
      </c>
      <c r="L205">
        <f>IF(_xlfn.IFNA(VLOOKUP($B205,'ŠIFRANT ZA INDUSTRY'!G:G,1,0),0)=0,0,1)</f>
        <v>0</v>
      </c>
      <c r="M205">
        <f>IF(_xlfn.IFNA(VLOOKUP($B205,'ŠIFRANT ZA INDUSTRY'!H:H,1,0),0)=0,0,1)</f>
        <v>0</v>
      </c>
      <c r="N205">
        <f>IF(_xlfn.IFNA(VLOOKUP($B205,'ŠIFRANT ZA INDUSTRY'!I:I,1,0),0)=0,0,1)</f>
        <v>1</v>
      </c>
      <c r="O205">
        <f>IF(_xlfn.IFNA(VLOOKUP($B205,'ŠIFRANT ZA INDUSTRY'!J:J,1,0),0)=0,0,1)</f>
        <v>0</v>
      </c>
      <c r="P205">
        <f>IF(_xlfn.IFNA(VLOOKUP($B205,'ŠIFRANT ZA INDUSTRY'!K:K,1,0),0)=0,0,1)</f>
        <v>0</v>
      </c>
      <c r="Q205">
        <f>IF(_xlfn.IFNA(VLOOKUP($B205,'ŠIFRANT ZA INDUSTRY'!L:L,1,0),0)=0,0,1)</f>
        <v>0</v>
      </c>
      <c r="R205">
        <f>IF(_xlfn.IFNA(VLOOKUP($B205,'ŠIFRANT ZA INDUSTRY'!M:M,1,0),0)=0,0,1)</f>
        <v>0</v>
      </c>
      <c r="S205">
        <f>IF(_xlfn.IFNA(VLOOKUP($B205,'ŠIFRANT ZA INDUSTRY'!N:N,1,0),0)=0,0,1)</f>
        <v>0</v>
      </c>
      <c r="T205" t="b">
        <f t="shared" si="15"/>
        <v>1</v>
      </c>
    </row>
    <row r="206" spans="1:20" x14ac:dyDescent="0.3">
      <c r="A206" t="str">
        <f t="shared" si="14"/>
        <v>25.72</v>
      </c>
      <c r="B206" s="44" t="s">
        <v>851</v>
      </c>
      <c r="C206" s="25"/>
      <c r="D206" s="25" t="s">
        <v>850</v>
      </c>
      <c r="E206">
        <f t="shared" si="13"/>
        <v>1</v>
      </c>
      <c r="F206">
        <f>IF(_xlfn.IFNA(VLOOKUP(B206,'ŠIFRANT ZA INDUSTRY'!A:A,1,0),0)=0,0,1)</f>
        <v>0</v>
      </c>
      <c r="G206">
        <f>IF(_xlfn.IFNA(VLOOKUP($B206,'ŠIFRANT ZA INDUSTRY'!B:B,1,0),0)=0,0,1)</f>
        <v>0</v>
      </c>
      <c r="H206">
        <f>IF(_xlfn.IFNA(VLOOKUP($B206,'ŠIFRANT ZA INDUSTRY'!C:C,1,0),0)=0,0,1)</f>
        <v>0</v>
      </c>
      <c r="I206">
        <f>IF(_xlfn.IFNA(VLOOKUP($B206,'ŠIFRANT ZA INDUSTRY'!D:D,1,0),0)=0,0,1)</f>
        <v>0</v>
      </c>
      <c r="J206">
        <f>IF(_xlfn.IFNA(VLOOKUP($B206,'ŠIFRANT ZA INDUSTRY'!E:E,1,0),0)=0,0,1)</f>
        <v>0</v>
      </c>
      <c r="K206">
        <f>IF(_xlfn.IFNA(VLOOKUP($B206,'ŠIFRANT ZA INDUSTRY'!F:F,1,0),0)=0,0,1)</f>
        <v>1</v>
      </c>
      <c r="L206">
        <f>IF(_xlfn.IFNA(VLOOKUP($B206,'ŠIFRANT ZA INDUSTRY'!G:G,1,0),0)=0,0,1)</f>
        <v>0</v>
      </c>
      <c r="M206">
        <f>IF(_xlfn.IFNA(VLOOKUP($B206,'ŠIFRANT ZA INDUSTRY'!H:H,1,0),0)=0,0,1)</f>
        <v>0</v>
      </c>
      <c r="N206">
        <f>IF(_xlfn.IFNA(VLOOKUP($B206,'ŠIFRANT ZA INDUSTRY'!I:I,1,0),0)=0,0,1)</f>
        <v>1</v>
      </c>
      <c r="O206">
        <f>IF(_xlfn.IFNA(VLOOKUP($B206,'ŠIFRANT ZA INDUSTRY'!J:J,1,0),0)=0,0,1)</f>
        <v>0</v>
      </c>
      <c r="P206">
        <f>IF(_xlfn.IFNA(VLOOKUP($B206,'ŠIFRANT ZA INDUSTRY'!K:K,1,0),0)=0,0,1)</f>
        <v>0</v>
      </c>
      <c r="Q206">
        <f>IF(_xlfn.IFNA(VLOOKUP($B206,'ŠIFRANT ZA INDUSTRY'!L:L,1,0),0)=0,0,1)</f>
        <v>0</v>
      </c>
      <c r="R206">
        <f>IF(_xlfn.IFNA(VLOOKUP($B206,'ŠIFRANT ZA INDUSTRY'!M:M,1,0),0)=0,0,1)</f>
        <v>0</v>
      </c>
      <c r="S206">
        <f>IF(_xlfn.IFNA(VLOOKUP($B206,'ŠIFRANT ZA INDUSTRY'!N:N,1,0),0)=0,0,1)</f>
        <v>0</v>
      </c>
      <c r="T206" t="b">
        <f t="shared" si="15"/>
        <v>1</v>
      </c>
    </row>
    <row r="207" spans="1:20" x14ac:dyDescent="0.3">
      <c r="A207" t="str">
        <f t="shared" si="14"/>
        <v>25.73</v>
      </c>
      <c r="B207" s="44" t="s">
        <v>852</v>
      </c>
      <c r="C207" s="25"/>
      <c r="D207" s="25" t="s">
        <v>853</v>
      </c>
      <c r="E207">
        <f t="shared" si="13"/>
        <v>1</v>
      </c>
      <c r="F207">
        <f>IF(_xlfn.IFNA(VLOOKUP(B207,'ŠIFRANT ZA INDUSTRY'!A:A,1,0),0)=0,0,1)</f>
        <v>0</v>
      </c>
      <c r="G207">
        <f>IF(_xlfn.IFNA(VLOOKUP($B207,'ŠIFRANT ZA INDUSTRY'!B:B,1,0),0)=0,0,1)</f>
        <v>0</v>
      </c>
      <c r="H207">
        <f>IF(_xlfn.IFNA(VLOOKUP($B207,'ŠIFRANT ZA INDUSTRY'!C:C,1,0),0)=0,0,1)</f>
        <v>0</v>
      </c>
      <c r="I207">
        <f>IF(_xlfn.IFNA(VLOOKUP($B207,'ŠIFRANT ZA INDUSTRY'!D:D,1,0),0)=0,0,1)</f>
        <v>0</v>
      </c>
      <c r="J207">
        <f>IF(_xlfn.IFNA(VLOOKUP($B207,'ŠIFRANT ZA INDUSTRY'!E:E,1,0),0)=0,0,1)</f>
        <v>0</v>
      </c>
      <c r="K207">
        <f>IF(_xlfn.IFNA(VLOOKUP($B207,'ŠIFRANT ZA INDUSTRY'!F:F,1,0),0)=0,0,1)</f>
        <v>0</v>
      </c>
      <c r="L207">
        <f>IF(_xlfn.IFNA(VLOOKUP($B207,'ŠIFRANT ZA INDUSTRY'!G:G,1,0),0)=0,0,1)</f>
        <v>0</v>
      </c>
      <c r="M207">
        <f>IF(_xlfn.IFNA(VLOOKUP($B207,'ŠIFRANT ZA INDUSTRY'!H:H,1,0),0)=0,0,1)</f>
        <v>0</v>
      </c>
      <c r="N207">
        <f>IF(_xlfn.IFNA(VLOOKUP($B207,'ŠIFRANT ZA INDUSTRY'!I:I,1,0),0)=0,0,1)</f>
        <v>0</v>
      </c>
      <c r="O207">
        <f>IF(_xlfn.IFNA(VLOOKUP($B207,'ŠIFRANT ZA INDUSTRY'!J:J,1,0),0)=0,0,1)</f>
        <v>0</v>
      </c>
      <c r="P207">
        <f>IF(_xlfn.IFNA(VLOOKUP($B207,'ŠIFRANT ZA INDUSTRY'!K:K,1,0),0)=0,0,1)</f>
        <v>0</v>
      </c>
      <c r="Q207">
        <f>IF(_xlfn.IFNA(VLOOKUP($B207,'ŠIFRANT ZA INDUSTRY'!L:L,1,0),0)=0,0,1)</f>
        <v>0</v>
      </c>
      <c r="R207">
        <f>IF(_xlfn.IFNA(VLOOKUP($B207,'ŠIFRANT ZA INDUSTRY'!M:M,1,0),0)=0,0,1)</f>
        <v>0</v>
      </c>
      <c r="S207">
        <f>IF(_xlfn.IFNA(VLOOKUP($B207,'ŠIFRANT ZA INDUSTRY'!N:N,1,0),0)=0,0,1)</f>
        <v>0</v>
      </c>
      <c r="T207" t="b">
        <f t="shared" si="15"/>
        <v>0</v>
      </c>
    </row>
    <row r="208" spans="1:20" x14ac:dyDescent="0.3">
      <c r="A208" t="str">
        <f t="shared" si="14"/>
        <v>25.73</v>
      </c>
      <c r="B208" s="44" t="s">
        <v>854</v>
      </c>
      <c r="C208" s="25"/>
      <c r="D208" s="25" t="s">
        <v>855</v>
      </c>
      <c r="E208">
        <f t="shared" si="13"/>
        <v>1</v>
      </c>
      <c r="F208">
        <f>IF(_xlfn.IFNA(VLOOKUP(B208,'ŠIFRANT ZA INDUSTRY'!A:A,1,0),0)=0,0,1)</f>
        <v>0</v>
      </c>
      <c r="G208">
        <f>IF(_xlfn.IFNA(VLOOKUP($B208,'ŠIFRANT ZA INDUSTRY'!B:B,1,0),0)=0,0,1)</f>
        <v>0</v>
      </c>
      <c r="H208">
        <f>IF(_xlfn.IFNA(VLOOKUP($B208,'ŠIFRANT ZA INDUSTRY'!C:C,1,0),0)=0,0,1)</f>
        <v>0</v>
      </c>
      <c r="I208">
        <f>IF(_xlfn.IFNA(VLOOKUP($B208,'ŠIFRANT ZA INDUSTRY'!D:D,1,0),0)=0,0,1)</f>
        <v>0</v>
      </c>
      <c r="J208">
        <f>IF(_xlfn.IFNA(VLOOKUP($B208,'ŠIFRANT ZA INDUSTRY'!E:E,1,0),0)=0,0,1)</f>
        <v>0</v>
      </c>
      <c r="K208">
        <f>IF(_xlfn.IFNA(VLOOKUP($B208,'ŠIFRANT ZA INDUSTRY'!F:F,1,0),0)=0,0,1)</f>
        <v>1</v>
      </c>
      <c r="L208">
        <f>IF(_xlfn.IFNA(VLOOKUP($B208,'ŠIFRANT ZA INDUSTRY'!G:G,1,0),0)=0,0,1)</f>
        <v>0</v>
      </c>
      <c r="M208">
        <f>IF(_xlfn.IFNA(VLOOKUP($B208,'ŠIFRANT ZA INDUSTRY'!H:H,1,0),0)=0,0,1)</f>
        <v>0</v>
      </c>
      <c r="N208">
        <f>IF(_xlfn.IFNA(VLOOKUP($B208,'ŠIFRANT ZA INDUSTRY'!I:I,1,0),0)=0,0,1)</f>
        <v>1</v>
      </c>
      <c r="O208">
        <f>IF(_xlfn.IFNA(VLOOKUP($B208,'ŠIFRANT ZA INDUSTRY'!J:J,1,0),0)=0,0,1)</f>
        <v>0</v>
      </c>
      <c r="P208">
        <f>IF(_xlfn.IFNA(VLOOKUP($B208,'ŠIFRANT ZA INDUSTRY'!K:K,1,0),0)=0,0,1)</f>
        <v>0</v>
      </c>
      <c r="Q208">
        <f>IF(_xlfn.IFNA(VLOOKUP($B208,'ŠIFRANT ZA INDUSTRY'!L:L,1,0),0)=0,0,1)</f>
        <v>0</v>
      </c>
      <c r="R208">
        <f>IF(_xlfn.IFNA(VLOOKUP($B208,'ŠIFRANT ZA INDUSTRY'!M:M,1,0),0)=0,0,1)</f>
        <v>0</v>
      </c>
      <c r="S208">
        <f>IF(_xlfn.IFNA(VLOOKUP($B208,'ŠIFRANT ZA INDUSTRY'!N:N,1,0),0)=0,0,1)</f>
        <v>0</v>
      </c>
      <c r="T208" t="b">
        <f t="shared" si="15"/>
        <v>1</v>
      </c>
    </row>
    <row r="209" spans="1:20" x14ac:dyDescent="0.3">
      <c r="A209" t="str">
        <f t="shared" si="14"/>
        <v>25.91</v>
      </c>
      <c r="B209" s="44" t="s">
        <v>857</v>
      </c>
      <c r="C209" s="25"/>
      <c r="D209" s="25" t="s">
        <v>856</v>
      </c>
      <c r="E209">
        <f t="shared" si="13"/>
        <v>1</v>
      </c>
      <c r="F209">
        <f>IF(_xlfn.IFNA(VLOOKUP(B209,'ŠIFRANT ZA INDUSTRY'!A:A,1,0),0)=0,0,1)</f>
        <v>0</v>
      </c>
      <c r="G209">
        <f>IF(_xlfn.IFNA(VLOOKUP($B209,'ŠIFRANT ZA INDUSTRY'!B:B,1,0),0)=0,0,1)</f>
        <v>0</v>
      </c>
      <c r="H209">
        <f>IF(_xlfn.IFNA(VLOOKUP($B209,'ŠIFRANT ZA INDUSTRY'!C:C,1,0),0)=0,0,1)</f>
        <v>0</v>
      </c>
      <c r="I209">
        <f>IF(_xlfn.IFNA(VLOOKUP($B209,'ŠIFRANT ZA INDUSTRY'!D:D,1,0),0)=0,0,1)</f>
        <v>0</v>
      </c>
      <c r="J209">
        <f>IF(_xlfn.IFNA(VLOOKUP($B209,'ŠIFRANT ZA INDUSTRY'!E:E,1,0),0)=0,0,1)</f>
        <v>0</v>
      </c>
      <c r="K209">
        <f>IF(_xlfn.IFNA(VLOOKUP($B209,'ŠIFRANT ZA INDUSTRY'!F:F,1,0),0)=0,0,1)</f>
        <v>1</v>
      </c>
      <c r="L209">
        <f>IF(_xlfn.IFNA(VLOOKUP($B209,'ŠIFRANT ZA INDUSTRY'!G:G,1,0),0)=0,0,1)</f>
        <v>0</v>
      </c>
      <c r="M209">
        <f>IF(_xlfn.IFNA(VLOOKUP($B209,'ŠIFRANT ZA INDUSTRY'!H:H,1,0),0)=0,0,1)</f>
        <v>0</v>
      </c>
      <c r="N209">
        <f>IF(_xlfn.IFNA(VLOOKUP($B209,'ŠIFRANT ZA INDUSTRY'!I:I,1,0),0)=0,0,1)</f>
        <v>1</v>
      </c>
      <c r="O209">
        <f>IF(_xlfn.IFNA(VLOOKUP($B209,'ŠIFRANT ZA INDUSTRY'!J:J,1,0),0)=0,0,1)</f>
        <v>0</v>
      </c>
      <c r="P209">
        <f>IF(_xlfn.IFNA(VLOOKUP($B209,'ŠIFRANT ZA INDUSTRY'!K:K,1,0),0)=0,0,1)</f>
        <v>0</v>
      </c>
      <c r="Q209">
        <f>IF(_xlfn.IFNA(VLOOKUP($B209,'ŠIFRANT ZA INDUSTRY'!L:L,1,0),0)=0,0,1)</f>
        <v>0</v>
      </c>
      <c r="R209">
        <f>IF(_xlfn.IFNA(VLOOKUP($B209,'ŠIFRANT ZA INDUSTRY'!M:M,1,0),0)=0,0,1)</f>
        <v>0</v>
      </c>
      <c r="S209">
        <f>IF(_xlfn.IFNA(VLOOKUP($B209,'ŠIFRANT ZA INDUSTRY'!N:N,1,0),0)=0,0,1)</f>
        <v>0</v>
      </c>
      <c r="T209" t="b">
        <f t="shared" si="15"/>
        <v>1</v>
      </c>
    </row>
    <row r="210" spans="1:20" x14ac:dyDescent="0.3">
      <c r="A210" t="str">
        <f t="shared" si="14"/>
        <v>25.92</v>
      </c>
      <c r="B210" s="44" t="s">
        <v>859</v>
      </c>
      <c r="C210" s="25"/>
      <c r="D210" s="25" t="s">
        <v>858</v>
      </c>
      <c r="E210">
        <f t="shared" ref="E210:E235" si="16">IF(LEN(B210)=6,1,0)</f>
        <v>1</v>
      </c>
      <c r="F210">
        <f>IF(_xlfn.IFNA(VLOOKUP(B210,'ŠIFRANT ZA INDUSTRY'!A:A,1,0),0)=0,0,1)</f>
        <v>0</v>
      </c>
      <c r="G210">
        <f>IF(_xlfn.IFNA(VLOOKUP($B210,'ŠIFRANT ZA INDUSTRY'!B:B,1,0),0)=0,0,1)</f>
        <v>0</v>
      </c>
      <c r="H210">
        <f>IF(_xlfn.IFNA(VLOOKUP($B210,'ŠIFRANT ZA INDUSTRY'!C:C,1,0),0)=0,0,1)</f>
        <v>0</v>
      </c>
      <c r="I210">
        <f>IF(_xlfn.IFNA(VLOOKUP($B210,'ŠIFRANT ZA INDUSTRY'!D:D,1,0),0)=0,0,1)</f>
        <v>0</v>
      </c>
      <c r="J210">
        <f>IF(_xlfn.IFNA(VLOOKUP($B210,'ŠIFRANT ZA INDUSTRY'!E:E,1,0),0)=0,0,1)</f>
        <v>0</v>
      </c>
      <c r="K210">
        <f>IF(_xlfn.IFNA(VLOOKUP($B210,'ŠIFRANT ZA INDUSTRY'!F:F,1,0),0)=0,0,1)</f>
        <v>1</v>
      </c>
      <c r="L210">
        <f>IF(_xlfn.IFNA(VLOOKUP($B210,'ŠIFRANT ZA INDUSTRY'!G:G,1,0),0)=0,0,1)</f>
        <v>0</v>
      </c>
      <c r="M210">
        <f>IF(_xlfn.IFNA(VLOOKUP($B210,'ŠIFRANT ZA INDUSTRY'!H:H,1,0),0)=0,0,1)</f>
        <v>0</v>
      </c>
      <c r="N210">
        <f>IF(_xlfn.IFNA(VLOOKUP($B210,'ŠIFRANT ZA INDUSTRY'!I:I,1,0),0)=0,0,1)</f>
        <v>1</v>
      </c>
      <c r="O210">
        <f>IF(_xlfn.IFNA(VLOOKUP($B210,'ŠIFRANT ZA INDUSTRY'!J:J,1,0),0)=0,0,1)</f>
        <v>0</v>
      </c>
      <c r="P210">
        <f>IF(_xlfn.IFNA(VLOOKUP($B210,'ŠIFRANT ZA INDUSTRY'!K:K,1,0),0)=0,0,1)</f>
        <v>0</v>
      </c>
      <c r="Q210">
        <f>IF(_xlfn.IFNA(VLOOKUP($B210,'ŠIFRANT ZA INDUSTRY'!L:L,1,0),0)=0,0,1)</f>
        <v>0</v>
      </c>
      <c r="R210">
        <f>IF(_xlfn.IFNA(VLOOKUP($B210,'ŠIFRANT ZA INDUSTRY'!M:M,1,0),0)=0,0,1)</f>
        <v>0</v>
      </c>
      <c r="S210">
        <f>IF(_xlfn.IFNA(VLOOKUP($B210,'ŠIFRANT ZA INDUSTRY'!N:N,1,0),0)=0,0,1)</f>
        <v>0</v>
      </c>
      <c r="T210" t="b">
        <f t="shared" si="15"/>
        <v>1</v>
      </c>
    </row>
    <row r="211" spans="1:20" x14ac:dyDescent="0.3">
      <c r="A211" t="str">
        <f t="shared" si="14"/>
        <v>25.93</v>
      </c>
      <c r="B211" s="44" t="s">
        <v>861</v>
      </c>
      <c r="C211" s="25"/>
      <c r="D211" s="25" t="s">
        <v>860</v>
      </c>
      <c r="E211">
        <f t="shared" si="16"/>
        <v>1</v>
      </c>
      <c r="F211">
        <f>IF(_xlfn.IFNA(VLOOKUP(B211,'ŠIFRANT ZA INDUSTRY'!A:A,1,0),0)=0,0,1)</f>
        <v>0</v>
      </c>
      <c r="G211">
        <f>IF(_xlfn.IFNA(VLOOKUP($B211,'ŠIFRANT ZA INDUSTRY'!B:B,1,0),0)=0,0,1)</f>
        <v>0</v>
      </c>
      <c r="H211">
        <f>IF(_xlfn.IFNA(VLOOKUP($B211,'ŠIFRANT ZA INDUSTRY'!C:C,1,0),0)=0,0,1)</f>
        <v>0</v>
      </c>
      <c r="I211">
        <f>IF(_xlfn.IFNA(VLOOKUP($B211,'ŠIFRANT ZA INDUSTRY'!D:D,1,0),0)=0,0,1)</f>
        <v>0</v>
      </c>
      <c r="J211">
        <f>IF(_xlfn.IFNA(VLOOKUP($B211,'ŠIFRANT ZA INDUSTRY'!E:E,1,0),0)=0,0,1)</f>
        <v>0</v>
      </c>
      <c r="K211">
        <f>IF(_xlfn.IFNA(VLOOKUP($B211,'ŠIFRANT ZA INDUSTRY'!F:F,1,0),0)=0,0,1)</f>
        <v>0</v>
      </c>
      <c r="L211">
        <f>IF(_xlfn.IFNA(VLOOKUP($B211,'ŠIFRANT ZA INDUSTRY'!G:G,1,0),0)=0,0,1)</f>
        <v>0</v>
      </c>
      <c r="M211">
        <f>IF(_xlfn.IFNA(VLOOKUP($B211,'ŠIFRANT ZA INDUSTRY'!H:H,1,0),0)=0,0,1)</f>
        <v>0</v>
      </c>
      <c r="N211">
        <f>IF(_xlfn.IFNA(VLOOKUP($B211,'ŠIFRANT ZA INDUSTRY'!I:I,1,0),0)=0,0,1)</f>
        <v>0</v>
      </c>
      <c r="O211">
        <f>IF(_xlfn.IFNA(VLOOKUP($B211,'ŠIFRANT ZA INDUSTRY'!J:J,1,0),0)=0,0,1)</f>
        <v>0</v>
      </c>
      <c r="P211">
        <f>IF(_xlfn.IFNA(VLOOKUP($B211,'ŠIFRANT ZA INDUSTRY'!K:K,1,0),0)=0,0,1)</f>
        <v>0</v>
      </c>
      <c r="Q211">
        <f>IF(_xlfn.IFNA(VLOOKUP($B211,'ŠIFRANT ZA INDUSTRY'!L:L,1,0),0)=0,0,1)</f>
        <v>0</v>
      </c>
      <c r="R211">
        <f>IF(_xlfn.IFNA(VLOOKUP($B211,'ŠIFRANT ZA INDUSTRY'!M:M,1,0),0)=0,0,1)</f>
        <v>0</v>
      </c>
      <c r="S211">
        <f>IF(_xlfn.IFNA(VLOOKUP($B211,'ŠIFRANT ZA INDUSTRY'!N:N,1,0),0)=0,0,1)</f>
        <v>0</v>
      </c>
      <c r="T211" t="b">
        <f t="shared" si="15"/>
        <v>0</v>
      </c>
    </row>
    <row r="212" spans="1:20" x14ac:dyDescent="0.3">
      <c r="A212" t="str">
        <f t="shared" si="14"/>
        <v>25.94</v>
      </c>
      <c r="B212" s="44" t="s">
        <v>863</v>
      </c>
      <c r="C212" s="25"/>
      <c r="D212" s="25" t="s">
        <v>862</v>
      </c>
      <c r="E212">
        <f t="shared" si="16"/>
        <v>1</v>
      </c>
      <c r="F212">
        <f>IF(_xlfn.IFNA(VLOOKUP(B212,'ŠIFRANT ZA INDUSTRY'!A:A,1,0),0)=0,0,1)</f>
        <v>0</v>
      </c>
      <c r="G212">
        <f>IF(_xlfn.IFNA(VLOOKUP($B212,'ŠIFRANT ZA INDUSTRY'!B:B,1,0),0)=0,0,1)</f>
        <v>0</v>
      </c>
      <c r="H212">
        <f>IF(_xlfn.IFNA(VLOOKUP($B212,'ŠIFRANT ZA INDUSTRY'!C:C,1,0),0)=0,0,1)</f>
        <v>0</v>
      </c>
      <c r="I212">
        <f>IF(_xlfn.IFNA(VLOOKUP($B212,'ŠIFRANT ZA INDUSTRY'!D:D,1,0),0)=0,0,1)</f>
        <v>0</v>
      </c>
      <c r="J212">
        <f>IF(_xlfn.IFNA(VLOOKUP($B212,'ŠIFRANT ZA INDUSTRY'!E:E,1,0),0)=0,0,1)</f>
        <v>0</v>
      </c>
      <c r="K212">
        <f>IF(_xlfn.IFNA(VLOOKUP($B212,'ŠIFRANT ZA INDUSTRY'!F:F,1,0),0)=0,0,1)</f>
        <v>1</v>
      </c>
      <c r="L212">
        <f>IF(_xlfn.IFNA(VLOOKUP($B212,'ŠIFRANT ZA INDUSTRY'!G:G,1,0),0)=0,0,1)</f>
        <v>0</v>
      </c>
      <c r="M212">
        <f>IF(_xlfn.IFNA(VLOOKUP($B212,'ŠIFRANT ZA INDUSTRY'!H:H,1,0),0)=0,0,1)</f>
        <v>0</v>
      </c>
      <c r="N212">
        <f>IF(_xlfn.IFNA(VLOOKUP($B212,'ŠIFRANT ZA INDUSTRY'!I:I,1,0),0)=0,0,1)</f>
        <v>1</v>
      </c>
      <c r="O212">
        <f>IF(_xlfn.IFNA(VLOOKUP($B212,'ŠIFRANT ZA INDUSTRY'!J:J,1,0),0)=0,0,1)</f>
        <v>0</v>
      </c>
      <c r="P212">
        <f>IF(_xlfn.IFNA(VLOOKUP($B212,'ŠIFRANT ZA INDUSTRY'!K:K,1,0),0)=0,0,1)</f>
        <v>0</v>
      </c>
      <c r="Q212">
        <f>IF(_xlfn.IFNA(VLOOKUP($B212,'ŠIFRANT ZA INDUSTRY'!L:L,1,0),0)=0,0,1)</f>
        <v>0</v>
      </c>
      <c r="R212">
        <f>IF(_xlfn.IFNA(VLOOKUP($B212,'ŠIFRANT ZA INDUSTRY'!M:M,1,0),0)=0,0,1)</f>
        <v>0</v>
      </c>
      <c r="S212">
        <f>IF(_xlfn.IFNA(VLOOKUP($B212,'ŠIFRANT ZA INDUSTRY'!N:N,1,0),0)=0,0,1)</f>
        <v>0</v>
      </c>
      <c r="T212" t="b">
        <f t="shared" si="15"/>
        <v>1</v>
      </c>
    </row>
    <row r="213" spans="1:20" x14ac:dyDescent="0.3">
      <c r="A213" t="str">
        <f t="shared" si="14"/>
        <v>25.99</v>
      </c>
      <c r="B213" s="44" t="s">
        <v>865</v>
      </c>
      <c r="C213" s="25"/>
      <c r="D213" s="25" t="s">
        <v>864</v>
      </c>
      <c r="E213">
        <f t="shared" si="16"/>
        <v>1</v>
      </c>
      <c r="F213">
        <f>IF(_xlfn.IFNA(VLOOKUP(B213,'ŠIFRANT ZA INDUSTRY'!A:A,1,0),0)=0,0,1)</f>
        <v>0</v>
      </c>
      <c r="G213">
        <f>IF(_xlfn.IFNA(VLOOKUP($B213,'ŠIFRANT ZA INDUSTRY'!B:B,1,0),0)=0,0,1)</f>
        <v>0</v>
      </c>
      <c r="H213">
        <f>IF(_xlfn.IFNA(VLOOKUP($B213,'ŠIFRANT ZA INDUSTRY'!C:C,1,0),0)=0,0,1)</f>
        <v>0</v>
      </c>
      <c r="I213">
        <f>IF(_xlfn.IFNA(VLOOKUP($B213,'ŠIFRANT ZA INDUSTRY'!D:D,1,0),0)=0,0,1)</f>
        <v>0</v>
      </c>
      <c r="J213">
        <f>IF(_xlfn.IFNA(VLOOKUP($B213,'ŠIFRANT ZA INDUSTRY'!E:E,1,0),0)=0,0,1)</f>
        <v>0</v>
      </c>
      <c r="K213">
        <f>IF(_xlfn.IFNA(VLOOKUP($B213,'ŠIFRANT ZA INDUSTRY'!F:F,1,0),0)=0,0,1)</f>
        <v>1</v>
      </c>
      <c r="L213">
        <f>IF(_xlfn.IFNA(VLOOKUP($B213,'ŠIFRANT ZA INDUSTRY'!G:G,1,0),0)=0,0,1)</f>
        <v>0</v>
      </c>
      <c r="M213">
        <f>IF(_xlfn.IFNA(VLOOKUP($B213,'ŠIFRANT ZA INDUSTRY'!H:H,1,0),0)=0,0,1)</f>
        <v>0</v>
      </c>
      <c r="N213">
        <f>IF(_xlfn.IFNA(VLOOKUP($B213,'ŠIFRANT ZA INDUSTRY'!I:I,1,0),0)=0,0,1)</f>
        <v>1</v>
      </c>
      <c r="O213">
        <f>IF(_xlfn.IFNA(VLOOKUP($B213,'ŠIFRANT ZA INDUSTRY'!J:J,1,0),0)=0,0,1)</f>
        <v>0</v>
      </c>
      <c r="P213">
        <f>IF(_xlfn.IFNA(VLOOKUP($B213,'ŠIFRANT ZA INDUSTRY'!K:K,1,0),0)=0,0,1)</f>
        <v>0</v>
      </c>
      <c r="Q213">
        <f>IF(_xlfn.IFNA(VLOOKUP($B213,'ŠIFRANT ZA INDUSTRY'!L:L,1,0),0)=0,0,1)</f>
        <v>0</v>
      </c>
      <c r="R213">
        <f>IF(_xlfn.IFNA(VLOOKUP($B213,'ŠIFRANT ZA INDUSTRY'!M:M,1,0),0)=0,0,1)</f>
        <v>0</v>
      </c>
      <c r="S213">
        <f>IF(_xlfn.IFNA(VLOOKUP($B213,'ŠIFRANT ZA INDUSTRY'!N:N,1,0),0)=0,0,1)</f>
        <v>0</v>
      </c>
      <c r="T213" t="b">
        <f t="shared" si="15"/>
        <v>1</v>
      </c>
    </row>
    <row r="214" spans="1:20" x14ac:dyDescent="0.3">
      <c r="A214" t="str">
        <f t="shared" si="14"/>
        <v>26.11</v>
      </c>
      <c r="B214" s="44" t="s">
        <v>867</v>
      </c>
      <c r="C214" s="25"/>
      <c r="D214" s="25" t="s">
        <v>866</v>
      </c>
      <c r="E214">
        <f t="shared" si="16"/>
        <v>1</v>
      </c>
      <c r="F214">
        <f>IF(_xlfn.IFNA(VLOOKUP(B214,'ŠIFRANT ZA INDUSTRY'!A:A,1,0),0)=0,0,1)</f>
        <v>0</v>
      </c>
      <c r="G214">
        <f>IF(_xlfn.IFNA(VLOOKUP($B214,'ŠIFRANT ZA INDUSTRY'!B:B,1,0),0)=0,0,1)</f>
        <v>0</v>
      </c>
      <c r="H214">
        <f>IF(_xlfn.IFNA(VLOOKUP($B214,'ŠIFRANT ZA INDUSTRY'!C:C,1,0),0)=0,0,1)</f>
        <v>0</v>
      </c>
      <c r="I214">
        <f>IF(_xlfn.IFNA(VLOOKUP($B214,'ŠIFRANT ZA INDUSTRY'!D:D,1,0),0)=0,0,1)</f>
        <v>0</v>
      </c>
      <c r="J214">
        <f>IF(_xlfn.IFNA(VLOOKUP($B214,'ŠIFRANT ZA INDUSTRY'!E:E,1,0),0)=0,0,1)</f>
        <v>0</v>
      </c>
      <c r="K214">
        <f>IF(_xlfn.IFNA(VLOOKUP($B214,'ŠIFRANT ZA INDUSTRY'!F:F,1,0),0)=0,0,1)</f>
        <v>0</v>
      </c>
      <c r="L214">
        <f>IF(_xlfn.IFNA(VLOOKUP($B214,'ŠIFRANT ZA INDUSTRY'!G:G,1,0),0)=0,0,1)</f>
        <v>0</v>
      </c>
      <c r="M214">
        <f>IF(_xlfn.IFNA(VLOOKUP($B214,'ŠIFRANT ZA INDUSTRY'!H:H,1,0),0)=0,0,1)</f>
        <v>0</v>
      </c>
      <c r="N214">
        <f>IF(_xlfn.IFNA(VLOOKUP($B214,'ŠIFRANT ZA INDUSTRY'!I:I,1,0),0)=0,0,1)</f>
        <v>0</v>
      </c>
      <c r="O214">
        <f>IF(_xlfn.IFNA(VLOOKUP($B214,'ŠIFRANT ZA INDUSTRY'!J:J,1,0),0)=0,0,1)</f>
        <v>0</v>
      </c>
      <c r="P214">
        <f>IF(_xlfn.IFNA(VLOOKUP($B214,'ŠIFRANT ZA INDUSTRY'!K:K,1,0),0)=0,0,1)</f>
        <v>0</v>
      </c>
      <c r="Q214">
        <f>IF(_xlfn.IFNA(VLOOKUP($B214,'ŠIFRANT ZA INDUSTRY'!L:L,1,0),0)=0,0,1)</f>
        <v>0</v>
      </c>
      <c r="R214">
        <f>IF(_xlfn.IFNA(VLOOKUP($B214,'ŠIFRANT ZA INDUSTRY'!M:M,1,0),0)=0,0,1)</f>
        <v>0</v>
      </c>
      <c r="S214">
        <f>IF(_xlfn.IFNA(VLOOKUP($B214,'ŠIFRANT ZA INDUSTRY'!N:N,1,0),0)=0,0,1)</f>
        <v>0</v>
      </c>
      <c r="T214" t="b">
        <f t="shared" si="15"/>
        <v>0</v>
      </c>
    </row>
    <row r="215" spans="1:20" x14ac:dyDescent="0.3">
      <c r="A215" t="str">
        <f t="shared" si="14"/>
        <v>26.12</v>
      </c>
      <c r="B215" s="44" t="s">
        <v>869</v>
      </c>
      <c r="C215" s="25"/>
      <c r="D215" s="25" t="s">
        <v>868</v>
      </c>
      <c r="E215">
        <f t="shared" si="16"/>
        <v>1</v>
      </c>
      <c r="F215">
        <f>IF(_xlfn.IFNA(VLOOKUP(B215,'ŠIFRANT ZA INDUSTRY'!A:A,1,0),0)=0,0,1)</f>
        <v>0</v>
      </c>
      <c r="G215">
        <f>IF(_xlfn.IFNA(VLOOKUP($B215,'ŠIFRANT ZA INDUSTRY'!B:B,1,0),0)=0,0,1)</f>
        <v>0</v>
      </c>
      <c r="H215">
        <f>IF(_xlfn.IFNA(VLOOKUP($B215,'ŠIFRANT ZA INDUSTRY'!C:C,1,0),0)=0,0,1)</f>
        <v>0</v>
      </c>
      <c r="I215">
        <f>IF(_xlfn.IFNA(VLOOKUP($B215,'ŠIFRANT ZA INDUSTRY'!D:D,1,0),0)=0,0,1)</f>
        <v>0</v>
      </c>
      <c r="J215">
        <f>IF(_xlfn.IFNA(VLOOKUP($B215,'ŠIFRANT ZA INDUSTRY'!E:E,1,0),0)=0,0,1)</f>
        <v>0</v>
      </c>
      <c r="K215">
        <f>IF(_xlfn.IFNA(VLOOKUP($B215,'ŠIFRANT ZA INDUSTRY'!F:F,1,0),0)=0,0,1)</f>
        <v>0</v>
      </c>
      <c r="L215">
        <f>IF(_xlfn.IFNA(VLOOKUP($B215,'ŠIFRANT ZA INDUSTRY'!G:G,1,0),0)=0,0,1)</f>
        <v>0</v>
      </c>
      <c r="M215">
        <f>IF(_xlfn.IFNA(VLOOKUP($B215,'ŠIFRANT ZA INDUSTRY'!H:H,1,0),0)=0,0,1)</f>
        <v>0</v>
      </c>
      <c r="N215">
        <f>IF(_xlfn.IFNA(VLOOKUP($B215,'ŠIFRANT ZA INDUSTRY'!I:I,1,0),0)=0,0,1)</f>
        <v>0</v>
      </c>
      <c r="O215">
        <f>IF(_xlfn.IFNA(VLOOKUP($B215,'ŠIFRANT ZA INDUSTRY'!J:J,1,0),0)=0,0,1)</f>
        <v>0</v>
      </c>
      <c r="P215">
        <f>IF(_xlfn.IFNA(VLOOKUP($B215,'ŠIFRANT ZA INDUSTRY'!K:K,1,0),0)=0,0,1)</f>
        <v>0</v>
      </c>
      <c r="Q215">
        <f>IF(_xlfn.IFNA(VLOOKUP($B215,'ŠIFRANT ZA INDUSTRY'!L:L,1,0),0)=0,0,1)</f>
        <v>0</v>
      </c>
      <c r="R215">
        <f>IF(_xlfn.IFNA(VLOOKUP($B215,'ŠIFRANT ZA INDUSTRY'!M:M,1,0),0)=0,0,1)</f>
        <v>0</v>
      </c>
      <c r="S215">
        <f>IF(_xlfn.IFNA(VLOOKUP($B215,'ŠIFRANT ZA INDUSTRY'!N:N,1,0),0)=0,0,1)</f>
        <v>0</v>
      </c>
      <c r="T215" t="b">
        <f t="shared" si="15"/>
        <v>0</v>
      </c>
    </row>
    <row r="216" spans="1:20" x14ac:dyDescent="0.3">
      <c r="A216" t="str">
        <f t="shared" si="14"/>
        <v>26.20</v>
      </c>
      <c r="B216" s="44" t="s">
        <v>871</v>
      </c>
      <c r="C216" s="25"/>
      <c r="D216" s="25" t="s">
        <v>870</v>
      </c>
      <c r="E216">
        <f t="shared" si="16"/>
        <v>1</v>
      </c>
      <c r="F216">
        <f>IF(_xlfn.IFNA(VLOOKUP(B216,'ŠIFRANT ZA INDUSTRY'!A:A,1,0),0)=0,0,1)</f>
        <v>0</v>
      </c>
      <c r="G216">
        <f>IF(_xlfn.IFNA(VLOOKUP($B216,'ŠIFRANT ZA INDUSTRY'!B:B,1,0),0)=0,0,1)</f>
        <v>0</v>
      </c>
      <c r="H216">
        <f>IF(_xlfn.IFNA(VLOOKUP($B216,'ŠIFRANT ZA INDUSTRY'!C:C,1,0),0)=0,0,1)</f>
        <v>0</v>
      </c>
      <c r="I216">
        <f>IF(_xlfn.IFNA(VLOOKUP($B216,'ŠIFRANT ZA INDUSTRY'!D:D,1,0),0)=0,0,1)</f>
        <v>0</v>
      </c>
      <c r="J216">
        <f>IF(_xlfn.IFNA(VLOOKUP($B216,'ŠIFRANT ZA INDUSTRY'!E:E,1,0),0)=0,0,1)</f>
        <v>0</v>
      </c>
      <c r="K216">
        <f>IF(_xlfn.IFNA(VLOOKUP($B216,'ŠIFRANT ZA INDUSTRY'!F:F,1,0),0)=0,0,1)</f>
        <v>0</v>
      </c>
      <c r="L216">
        <f>IF(_xlfn.IFNA(VLOOKUP($B216,'ŠIFRANT ZA INDUSTRY'!G:G,1,0),0)=0,0,1)</f>
        <v>0</v>
      </c>
      <c r="M216">
        <f>IF(_xlfn.IFNA(VLOOKUP($B216,'ŠIFRANT ZA INDUSTRY'!H:H,1,0),0)=0,0,1)</f>
        <v>0</v>
      </c>
      <c r="N216">
        <f>IF(_xlfn.IFNA(VLOOKUP($B216,'ŠIFRANT ZA INDUSTRY'!I:I,1,0),0)=0,0,1)</f>
        <v>0</v>
      </c>
      <c r="O216">
        <f>IF(_xlfn.IFNA(VLOOKUP($B216,'ŠIFRANT ZA INDUSTRY'!J:J,1,0),0)=0,0,1)</f>
        <v>0</v>
      </c>
      <c r="P216">
        <f>IF(_xlfn.IFNA(VLOOKUP($B216,'ŠIFRANT ZA INDUSTRY'!K:K,1,0),0)=0,0,1)</f>
        <v>0</v>
      </c>
      <c r="Q216">
        <f>IF(_xlfn.IFNA(VLOOKUP($B216,'ŠIFRANT ZA INDUSTRY'!L:L,1,0),0)=0,0,1)</f>
        <v>0</v>
      </c>
      <c r="R216">
        <f>IF(_xlfn.IFNA(VLOOKUP($B216,'ŠIFRANT ZA INDUSTRY'!M:M,1,0),0)=0,0,1)</f>
        <v>0</v>
      </c>
      <c r="S216">
        <f>IF(_xlfn.IFNA(VLOOKUP($B216,'ŠIFRANT ZA INDUSTRY'!N:N,1,0),0)=0,0,1)</f>
        <v>0</v>
      </c>
      <c r="T216" t="b">
        <f t="shared" si="15"/>
        <v>0</v>
      </c>
    </row>
    <row r="217" spans="1:20" x14ac:dyDescent="0.3">
      <c r="A217" t="str">
        <f t="shared" si="14"/>
        <v>26.30</v>
      </c>
      <c r="B217" s="44" t="s">
        <v>873</v>
      </c>
      <c r="C217" s="25"/>
      <c r="D217" s="25" t="s">
        <v>872</v>
      </c>
      <c r="E217">
        <f t="shared" si="16"/>
        <v>1</v>
      </c>
      <c r="F217">
        <f>IF(_xlfn.IFNA(VLOOKUP(B217,'ŠIFRANT ZA INDUSTRY'!A:A,1,0),0)=0,0,1)</f>
        <v>0</v>
      </c>
      <c r="G217">
        <f>IF(_xlfn.IFNA(VLOOKUP($B217,'ŠIFRANT ZA INDUSTRY'!B:B,1,0),0)=0,0,1)</f>
        <v>0</v>
      </c>
      <c r="H217">
        <f>IF(_xlfn.IFNA(VLOOKUP($B217,'ŠIFRANT ZA INDUSTRY'!C:C,1,0),0)=0,0,1)</f>
        <v>0</v>
      </c>
      <c r="I217">
        <f>IF(_xlfn.IFNA(VLOOKUP($B217,'ŠIFRANT ZA INDUSTRY'!D:D,1,0),0)=0,0,1)</f>
        <v>0</v>
      </c>
      <c r="J217">
        <f>IF(_xlfn.IFNA(VLOOKUP($B217,'ŠIFRANT ZA INDUSTRY'!E:E,1,0),0)=0,0,1)</f>
        <v>0</v>
      </c>
      <c r="K217">
        <f>IF(_xlfn.IFNA(VLOOKUP($B217,'ŠIFRANT ZA INDUSTRY'!F:F,1,0),0)=0,0,1)</f>
        <v>0</v>
      </c>
      <c r="L217">
        <f>IF(_xlfn.IFNA(VLOOKUP($B217,'ŠIFRANT ZA INDUSTRY'!G:G,1,0),0)=0,0,1)</f>
        <v>0</v>
      </c>
      <c r="M217">
        <f>IF(_xlfn.IFNA(VLOOKUP($B217,'ŠIFRANT ZA INDUSTRY'!H:H,1,0),0)=0,0,1)</f>
        <v>0</v>
      </c>
      <c r="N217">
        <f>IF(_xlfn.IFNA(VLOOKUP($B217,'ŠIFRANT ZA INDUSTRY'!I:I,1,0),0)=0,0,1)</f>
        <v>0</v>
      </c>
      <c r="O217">
        <f>IF(_xlfn.IFNA(VLOOKUP($B217,'ŠIFRANT ZA INDUSTRY'!J:J,1,0),0)=0,0,1)</f>
        <v>0</v>
      </c>
      <c r="P217">
        <f>IF(_xlfn.IFNA(VLOOKUP($B217,'ŠIFRANT ZA INDUSTRY'!K:K,1,0),0)=0,0,1)</f>
        <v>0</v>
      </c>
      <c r="Q217">
        <f>IF(_xlfn.IFNA(VLOOKUP($B217,'ŠIFRANT ZA INDUSTRY'!L:L,1,0),0)=0,0,1)</f>
        <v>0</v>
      </c>
      <c r="R217">
        <f>IF(_xlfn.IFNA(VLOOKUP($B217,'ŠIFRANT ZA INDUSTRY'!M:M,1,0),0)=0,0,1)</f>
        <v>0</v>
      </c>
      <c r="S217">
        <f>IF(_xlfn.IFNA(VLOOKUP($B217,'ŠIFRANT ZA INDUSTRY'!N:N,1,0),0)=0,0,1)</f>
        <v>0</v>
      </c>
      <c r="T217" t="b">
        <f t="shared" si="15"/>
        <v>0</v>
      </c>
    </row>
    <row r="218" spans="1:20" x14ac:dyDescent="0.3">
      <c r="A218" t="str">
        <f t="shared" si="14"/>
        <v>26.40</v>
      </c>
      <c r="B218" s="44" t="s">
        <v>875</v>
      </c>
      <c r="C218" s="25"/>
      <c r="D218" s="25" t="s">
        <v>874</v>
      </c>
      <c r="E218">
        <f t="shared" si="16"/>
        <v>1</v>
      </c>
      <c r="F218">
        <f>IF(_xlfn.IFNA(VLOOKUP(B218,'ŠIFRANT ZA INDUSTRY'!A:A,1,0),0)=0,0,1)</f>
        <v>0</v>
      </c>
      <c r="G218">
        <f>IF(_xlfn.IFNA(VLOOKUP($B218,'ŠIFRANT ZA INDUSTRY'!B:B,1,0),0)=0,0,1)</f>
        <v>0</v>
      </c>
      <c r="H218">
        <f>IF(_xlfn.IFNA(VLOOKUP($B218,'ŠIFRANT ZA INDUSTRY'!C:C,1,0),0)=0,0,1)</f>
        <v>0</v>
      </c>
      <c r="I218">
        <f>IF(_xlfn.IFNA(VLOOKUP($B218,'ŠIFRANT ZA INDUSTRY'!D:D,1,0),0)=0,0,1)</f>
        <v>0</v>
      </c>
      <c r="J218">
        <f>IF(_xlfn.IFNA(VLOOKUP($B218,'ŠIFRANT ZA INDUSTRY'!E:E,1,0),0)=0,0,1)</f>
        <v>0</v>
      </c>
      <c r="K218">
        <f>IF(_xlfn.IFNA(VLOOKUP($B218,'ŠIFRANT ZA INDUSTRY'!F:F,1,0),0)=0,0,1)</f>
        <v>0</v>
      </c>
      <c r="L218">
        <f>IF(_xlfn.IFNA(VLOOKUP($B218,'ŠIFRANT ZA INDUSTRY'!G:G,1,0),0)=0,0,1)</f>
        <v>0</v>
      </c>
      <c r="M218">
        <f>IF(_xlfn.IFNA(VLOOKUP($B218,'ŠIFRANT ZA INDUSTRY'!H:H,1,0),0)=0,0,1)</f>
        <v>0</v>
      </c>
      <c r="N218">
        <f>IF(_xlfn.IFNA(VLOOKUP($B218,'ŠIFRANT ZA INDUSTRY'!I:I,1,0),0)=0,0,1)</f>
        <v>0</v>
      </c>
      <c r="O218">
        <f>IF(_xlfn.IFNA(VLOOKUP($B218,'ŠIFRANT ZA INDUSTRY'!J:J,1,0),0)=0,0,1)</f>
        <v>0</v>
      </c>
      <c r="P218">
        <f>IF(_xlfn.IFNA(VLOOKUP($B218,'ŠIFRANT ZA INDUSTRY'!K:K,1,0),0)=0,0,1)</f>
        <v>0</v>
      </c>
      <c r="Q218">
        <f>IF(_xlfn.IFNA(VLOOKUP($B218,'ŠIFRANT ZA INDUSTRY'!L:L,1,0),0)=0,0,1)</f>
        <v>0</v>
      </c>
      <c r="R218">
        <f>IF(_xlfn.IFNA(VLOOKUP($B218,'ŠIFRANT ZA INDUSTRY'!M:M,1,0),0)=0,0,1)</f>
        <v>0</v>
      </c>
      <c r="S218">
        <f>IF(_xlfn.IFNA(VLOOKUP($B218,'ŠIFRANT ZA INDUSTRY'!N:N,1,0),0)=0,0,1)</f>
        <v>0</v>
      </c>
      <c r="T218" t="b">
        <f t="shared" si="15"/>
        <v>0</v>
      </c>
    </row>
    <row r="219" spans="1:20" x14ac:dyDescent="0.3">
      <c r="A219" t="str">
        <f t="shared" si="14"/>
        <v>26.51</v>
      </c>
      <c r="B219" s="44" t="s">
        <v>877</v>
      </c>
      <c r="C219" s="25"/>
      <c r="D219" s="25" t="s">
        <v>876</v>
      </c>
      <c r="E219">
        <f t="shared" si="16"/>
        <v>1</v>
      </c>
      <c r="F219">
        <f>IF(_xlfn.IFNA(VLOOKUP(B219,'ŠIFRANT ZA INDUSTRY'!A:A,1,0),0)=0,0,1)</f>
        <v>0</v>
      </c>
      <c r="G219">
        <f>IF(_xlfn.IFNA(VLOOKUP($B219,'ŠIFRANT ZA INDUSTRY'!B:B,1,0),0)=0,0,1)</f>
        <v>0</v>
      </c>
      <c r="H219">
        <f>IF(_xlfn.IFNA(VLOOKUP($B219,'ŠIFRANT ZA INDUSTRY'!C:C,1,0),0)=0,0,1)</f>
        <v>0</v>
      </c>
      <c r="I219">
        <f>IF(_xlfn.IFNA(VLOOKUP($B219,'ŠIFRANT ZA INDUSTRY'!D:D,1,0),0)=0,0,1)</f>
        <v>0</v>
      </c>
      <c r="J219">
        <f>IF(_xlfn.IFNA(VLOOKUP($B219,'ŠIFRANT ZA INDUSTRY'!E:E,1,0),0)=0,0,1)</f>
        <v>0</v>
      </c>
      <c r="K219">
        <f>IF(_xlfn.IFNA(VLOOKUP($B219,'ŠIFRANT ZA INDUSTRY'!F:F,1,0),0)=0,0,1)</f>
        <v>0</v>
      </c>
      <c r="L219">
        <f>IF(_xlfn.IFNA(VLOOKUP($B219,'ŠIFRANT ZA INDUSTRY'!G:G,1,0),0)=0,0,1)</f>
        <v>0</v>
      </c>
      <c r="M219">
        <f>IF(_xlfn.IFNA(VLOOKUP($B219,'ŠIFRANT ZA INDUSTRY'!H:H,1,0),0)=0,0,1)</f>
        <v>0</v>
      </c>
      <c r="N219">
        <f>IF(_xlfn.IFNA(VLOOKUP($B219,'ŠIFRANT ZA INDUSTRY'!I:I,1,0),0)=0,0,1)</f>
        <v>0</v>
      </c>
      <c r="O219">
        <f>IF(_xlfn.IFNA(VLOOKUP($B219,'ŠIFRANT ZA INDUSTRY'!J:J,1,0),0)=0,0,1)</f>
        <v>0</v>
      </c>
      <c r="P219">
        <f>IF(_xlfn.IFNA(VLOOKUP($B219,'ŠIFRANT ZA INDUSTRY'!K:K,1,0),0)=0,0,1)</f>
        <v>0</v>
      </c>
      <c r="Q219">
        <f>IF(_xlfn.IFNA(VLOOKUP($B219,'ŠIFRANT ZA INDUSTRY'!L:L,1,0),0)=0,0,1)</f>
        <v>0</v>
      </c>
      <c r="R219">
        <f>IF(_xlfn.IFNA(VLOOKUP($B219,'ŠIFRANT ZA INDUSTRY'!M:M,1,0),0)=0,0,1)</f>
        <v>0</v>
      </c>
      <c r="S219">
        <f>IF(_xlfn.IFNA(VLOOKUP($B219,'ŠIFRANT ZA INDUSTRY'!N:N,1,0),0)=0,0,1)</f>
        <v>0</v>
      </c>
      <c r="T219" t="b">
        <f t="shared" si="15"/>
        <v>0</v>
      </c>
    </row>
    <row r="220" spans="1:20" x14ac:dyDescent="0.3">
      <c r="A220" t="str">
        <f t="shared" si="14"/>
        <v>26.52</v>
      </c>
      <c r="B220" s="44" t="s">
        <v>879</v>
      </c>
      <c r="C220" s="25"/>
      <c r="D220" s="25" t="s">
        <v>878</v>
      </c>
      <c r="E220">
        <f t="shared" si="16"/>
        <v>1</v>
      </c>
      <c r="F220">
        <f>IF(_xlfn.IFNA(VLOOKUP(B220,'ŠIFRANT ZA INDUSTRY'!A:A,1,0),0)=0,0,1)</f>
        <v>0</v>
      </c>
      <c r="G220">
        <f>IF(_xlfn.IFNA(VLOOKUP($B220,'ŠIFRANT ZA INDUSTRY'!B:B,1,0),0)=0,0,1)</f>
        <v>0</v>
      </c>
      <c r="H220">
        <f>IF(_xlfn.IFNA(VLOOKUP($B220,'ŠIFRANT ZA INDUSTRY'!C:C,1,0),0)=0,0,1)</f>
        <v>0</v>
      </c>
      <c r="I220">
        <f>IF(_xlfn.IFNA(VLOOKUP($B220,'ŠIFRANT ZA INDUSTRY'!D:D,1,0),0)=0,0,1)</f>
        <v>0</v>
      </c>
      <c r="J220">
        <f>IF(_xlfn.IFNA(VLOOKUP($B220,'ŠIFRANT ZA INDUSTRY'!E:E,1,0),0)=0,0,1)</f>
        <v>0</v>
      </c>
      <c r="K220">
        <f>IF(_xlfn.IFNA(VLOOKUP($B220,'ŠIFRANT ZA INDUSTRY'!F:F,1,0),0)=0,0,1)</f>
        <v>0</v>
      </c>
      <c r="L220">
        <f>IF(_xlfn.IFNA(VLOOKUP($B220,'ŠIFRANT ZA INDUSTRY'!G:G,1,0),0)=0,0,1)</f>
        <v>0</v>
      </c>
      <c r="M220">
        <f>IF(_xlfn.IFNA(VLOOKUP($B220,'ŠIFRANT ZA INDUSTRY'!H:H,1,0),0)=0,0,1)</f>
        <v>0</v>
      </c>
      <c r="N220">
        <f>IF(_xlfn.IFNA(VLOOKUP($B220,'ŠIFRANT ZA INDUSTRY'!I:I,1,0),0)=0,0,1)</f>
        <v>0</v>
      </c>
      <c r="O220">
        <f>IF(_xlfn.IFNA(VLOOKUP($B220,'ŠIFRANT ZA INDUSTRY'!J:J,1,0),0)=0,0,1)</f>
        <v>0</v>
      </c>
      <c r="P220">
        <f>IF(_xlfn.IFNA(VLOOKUP($B220,'ŠIFRANT ZA INDUSTRY'!K:K,1,0),0)=0,0,1)</f>
        <v>0</v>
      </c>
      <c r="Q220">
        <f>IF(_xlfn.IFNA(VLOOKUP($B220,'ŠIFRANT ZA INDUSTRY'!L:L,1,0),0)=0,0,1)</f>
        <v>0</v>
      </c>
      <c r="R220">
        <f>IF(_xlfn.IFNA(VLOOKUP($B220,'ŠIFRANT ZA INDUSTRY'!M:M,1,0),0)=0,0,1)</f>
        <v>0</v>
      </c>
      <c r="S220">
        <f>IF(_xlfn.IFNA(VLOOKUP($B220,'ŠIFRANT ZA INDUSTRY'!N:N,1,0),0)=0,0,1)</f>
        <v>0</v>
      </c>
      <c r="T220" t="b">
        <f t="shared" si="15"/>
        <v>0</v>
      </c>
    </row>
    <row r="221" spans="1:20" x14ac:dyDescent="0.3">
      <c r="A221" t="str">
        <f t="shared" si="14"/>
        <v>26.60</v>
      </c>
      <c r="B221" s="44" t="s">
        <v>881</v>
      </c>
      <c r="C221" s="25"/>
      <c r="D221" s="25" t="s">
        <v>880</v>
      </c>
      <c r="E221">
        <f t="shared" si="16"/>
        <v>1</v>
      </c>
      <c r="F221">
        <f>IF(_xlfn.IFNA(VLOOKUP(B221,'ŠIFRANT ZA INDUSTRY'!A:A,1,0),0)=0,0,1)</f>
        <v>0</v>
      </c>
      <c r="G221">
        <f>IF(_xlfn.IFNA(VLOOKUP($B221,'ŠIFRANT ZA INDUSTRY'!B:B,1,0),0)=0,0,1)</f>
        <v>0</v>
      </c>
      <c r="H221">
        <f>IF(_xlfn.IFNA(VLOOKUP($B221,'ŠIFRANT ZA INDUSTRY'!C:C,1,0),0)=0,0,1)</f>
        <v>0</v>
      </c>
      <c r="I221">
        <f>IF(_xlfn.IFNA(VLOOKUP($B221,'ŠIFRANT ZA INDUSTRY'!D:D,1,0),0)=0,0,1)</f>
        <v>0</v>
      </c>
      <c r="J221">
        <f>IF(_xlfn.IFNA(VLOOKUP($B221,'ŠIFRANT ZA INDUSTRY'!E:E,1,0),0)=0,0,1)</f>
        <v>0</v>
      </c>
      <c r="K221">
        <f>IF(_xlfn.IFNA(VLOOKUP($B221,'ŠIFRANT ZA INDUSTRY'!F:F,1,0),0)=0,0,1)</f>
        <v>0</v>
      </c>
      <c r="L221">
        <f>IF(_xlfn.IFNA(VLOOKUP($B221,'ŠIFRANT ZA INDUSTRY'!G:G,1,0),0)=0,0,1)</f>
        <v>0</v>
      </c>
      <c r="M221">
        <f>IF(_xlfn.IFNA(VLOOKUP($B221,'ŠIFRANT ZA INDUSTRY'!H:H,1,0),0)=0,0,1)</f>
        <v>0</v>
      </c>
      <c r="N221">
        <f>IF(_xlfn.IFNA(VLOOKUP($B221,'ŠIFRANT ZA INDUSTRY'!I:I,1,0),0)=0,0,1)</f>
        <v>0</v>
      </c>
      <c r="O221">
        <f>IF(_xlfn.IFNA(VLOOKUP($B221,'ŠIFRANT ZA INDUSTRY'!J:J,1,0),0)=0,0,1)</f>
        <v>0</v>
      </c>
      <c r="P221">
        <f>IF(_xlfn.IFNA(VLOOKUP($B221,'ŠIFRANT ZA INDUSTRY'!K:K,1,0),0)=0,0,1)</f>
        <v>0</v>
      </c>
      <c r="Q221">
        <f>IF(_xlfn.IFNA(VLOOKUP($B221,'ŠIFRANT ZA INDUSTRY'!L:L,1,0),0)=0,0,1)</f>
        <v>0</v>
      </c>
      <c r="R221">
        <f>IF(_xlfn.IFNA(VLOOKUP($B221,'ŠIFRANT ZA INDUSTRY'!M:M,1,0),0)=0,0,1)</f>
        <v>0</v>
      </c>
      <c r="S221">
        <f>IF(_xlfn.IFNA(VLOOKUP($B221,'ŠIFRANT ZA INDUSTRY'!N:N,1,0),0)=0,0,1)</f>
        <v>0</v>
      </c>
      <c r="T221" t="b">
        <f t="shared" si="15"/>
        <v>0</v>
      </c>
    </row>
    <row r="222" spans="1:20" x14ac:dyDescent="0.3">
      <c r="A222" t="str">
        <f t="shared" si="14"/>
        <v>26.70</v>
      </c>
      <c r="B222" s="44" t="s">
        <v>883</v>
      </c>
      <c r="C222" s="25"/>
      <c r="D222" s="25" t="s">
        <v>882</v>
      </c>
      <c r="E222">
        <f t="shared" si="16"/>
        <v>1</v>
      </c>
      <c r="F222">
        <f>IF(_xlfn.IFNA(VLOOKUP(B222,'ŠIFRANT ZA INDUSTRY'!A:A,1,0),0)=0,0,1)</f>
        <v>0</v>
      </c>
      <c r="G222">
        <f>IF(_xlfn.IFNA(VLOOKUP($B222,'ŠIFRANT ZA INDUSTRY'!B:B,1,0),0)=0,0,1)</f>
        <v>0</v>
      </c>
      <c r="H222">
        <f>IF(_xlfn.IFNA(VLOOKUP($B222,'ŠIFRANT ZA INDUSTRY'!C:C,1,0),0)=0,0,1)</f>
        <v>0</v>
      </c>
      <c r="I222">
        <f>IF(_xlfn.IFNA(VLOOKUP($B222,'ŠIFRANT ZA INDUSTRY'!D:D,1,0),0)=0,0,1)</f>
        <v>0</v>
      </c>
      <c r="J222">
        <f>IF(_xlfn.IFNA(VLOOKUP($B222,'ŠIFRANT ZA INDUSTRY'!E:E,1,0),0)=0,0,1)</f>
        <v>0</v>
      </c>
      <c r="K222">
        <f>IF(_xlfn.IFNA(VLOOKUP($B222,'ŠIFRANT ZA INDUSTRY'!F:F,1,0),0)=0,0,1)</f>
        <v>0</v>
      </c>
      <c r="L222">
        <f>IF(_xlfn.IFNA(VLOOKUP($B222,'ŠIFRANT ZA INDUSTRY'!G:G,1,0),0)=0,0,1)</f>
        <v>0</v>
      </c>
      <c r="M222">
        <f>IF(_xlfn.IFNA(VLOOKUP($B222,'ŠIFRANT ZA INDUSTRY'!H:H,1,0),0)=0,0,1)</f>
        <v>0</v>
      </c>
      <c r="N222">
        <f>IF(_xlfn.IFNA(VLOOKUP($B222,'ŠIFRANT ZA INDUSTRY'!I:I,1,0),0)=0,0,1)</f>
        <v>0</v>
      </c>
      <c r="O222">
        <f>IF(_xlfn.IFNA(VLOOKUP($B222,'ŠIFRANT ZA INDUSTRY'!J:J,1,0),0)=0,0,1)</f>
        <v>0</v>
      </c>
      <c r="P222">
        <f>IF(_xlfn.IFNA(VLOOKUP($B222,'ŠIFRANT ZA INDUSTRY'!K:K,1,0),0)=0,0,1)</f>
        <v>0</v>
      </c>
      <c r="Q222">
        <f>IF(_xlfn.IFNA(VLOOKUP($B222,'ŠIFRANT ZA INDUSTRY'!L:L,1,0),0)=0,0,1)</f>
        <v>0</v>
      </c>
      <c r="R222">
        <f>IF(_xlfn.IFNA(VLOOKUP($B222,'ŠIFRANT ZA INDUSTRY'!M:M,1,0),0)=0,0,1)</f>
        <v>0</v>
      </c>
      <c r="S222">
        <f>IF(_xlfn.IFNA(VLOOKUP($B222,'ŠIFRANT ZA INDUSTRY'!N:N,1,0),0)=0,0,1)</f>
        <v>0</v>
      </c>
      <c r="T222" t="b">
        <f t="shared" si="15"/>
        <v>0</v>
      </c>
    </row>
    <row r="223" spans="1:20" x14ac:dyDescent="0.3">
      <c r="A223" t="str">
        <f t="shared" si="14"/>
        <v>26.80</v>
      </c>
      <c r="B223" s="44" t="s">
        <v>885</v>
      </c>
      <c r="C223" s="25"/>
      <c r="D223" s="25" t="s">
        <v>884</v>
      </c>
      <c r="E223">
        <f t="shared" si="16"/>
        <v>1</v>
      </c>
      <c r="F223">
        <f>IF(_xlfn.IFNA(VLOOKUP(B223,'ŠIFRANT ZA INDUSTRY'!A:A,1,0),0)=0,0,1)</f>
        <v>0</v>
      </c>
      <c r="G223">
        <f>IF(_xlfn.IFNA(VLOOKUP($B223,'ŠIFRANT ZA INDUSTRY'!B:B,1,0),0)=0,0,1)</f>
        <v>0</v>
      </c>
      <c r="H223">
        <f>IF(_xlfn.IFNA(VLOOKUP($B223,'ŠIFRANT ZA INDUSTRY'!C:C,1,0),0)=0,0,1)</f>
        <v>0</v>
      </c>
      <c r="I223">
        <f>IF(_xlfn.IFNA(VLOOKUP($B223,'ŠIFRANT ZA INDUSTRY'!D:D,1,0),0)=0,0,1)</f>
        <v>0</v>
      </c>
      <c r="J223">
        <f>IF(_xlfn.IFNA(VLOOKUP($B223,'ŠIFRANT ZA INDUSTRY'!E:E,1,0),0)=0,0,1)</f>
        <v>0</v>
      </c>
      <c r="K223">
        <f>IF(_xlfn.IFNA(VLOOKUP($B223,'ŠIFRANT ZA INDUSTRY'!F:F,1,0),0)=0,0,1)</f>
        <v>0</v>
      </c>
      <c r="L223">
        <f>IF(_xlfn.IFNA(VLOOKUP($B223,'ŠIFRANT ZA INDUSTRY'!G:G,1,0),0)=0,0,1)</f>
        <v>0</v>
      </c>
      <c r="M223">
        <f>IF(_xlfn.IFNA(VLOOKUP($B223,'ŠIFRANT ZA INDUSTRY'!H:H,1,0),0)=0,0,1)</f>
        <v>0</v>
      </c>
      <c r="N223">
        <f>IF(_xlfn.IFNA(VLOOKUP($B223,'ŠIFRANT ZA INDUSTRY'!I:I,1,0),0)=0,0,1)</f>
        <v>0</v>
      </c>
      <c r="O223">
        <f>IF(_xlfn.IFNA(VLOOKUP($B223,'ŠIFRANT ZA INDUSTRY'!J:J,1,0),0)=0,0,1)</f>
        <v>0</v>
      </c>
      <c r="P223">
        <f>IF(_xlfn.IFNA(VLOOKUP($B223,'ŠIFRANT ZA INDUSTRY'!K:K,1,0),0)=0,0,1)</f>
        <v>0</v>
      </c>
      <c r="Q223">
        <f>IF(_xlfn.IFNA(VLOOKUP($B223,'ŠIFRANT ZA INDUSTRY'!L:L,1,0),0)=0,0,1)</f>
        <v>0</v>
      </c>
      <c r="R223">
        <f>IF(_xlfn.IFNA(VLOOKUP($B223,'ŠIFRANT ZA INDUSTRY'!M:M,1,0),0)=0,0,1)</f>
        <v>0</v>
      </c>
      <c r="S223">
        <f>IF(_xlfn.IFNA(VLOOKUP($B223,'ŠIFRANT ZA INDUSTRY'!N:N,1,0),0)=0,0,1)</f>
        <v>0</v>
      </c>
      <c r="T223" t="b">
        <f t="shared" si="15"/>
        <v>0</v>
      </c>
    </row>
    <row r="224" spans="1:20" x14ac:dyDescent="0.3">
      <c r="A224" t="str">
        <f t="shared" si="14"/>
        <v>27.11</v>
      </c>
      <c r="B224" s="44" t="s">
        <v>887</v>
      </c>
      <c r="C224" s="25"/>
      <c r="D224" s="25" t="s">
        <v>886</v>
      </c>
      <c r="E224">
        <f t="shared" si="16"/>
        <v>1</v>
      </c>
      <c r="F224">
        <f>IF(_xlfn.IFNA(VLOOKUP(B224,'ŠIFRANT ZA INDUSTRY'!A:A,1,0),0)=0,0,1)</f>
        <v>0</v>
      </c>
      <c r="G224">
        <f>IF(_xlfn.IFNA(VLOOKUP($B224,'ŠIFRANT ZA INDUSTRY'!B:B,1,0),0)=0,0,1)</f>
        <v>0</v>
      </c>
      <c r="H224">
        <f>IF(_xlfn.IFNA(VLOOKUP($B224,'ŠIFRANT ZA INDUSTRY'!C:C,1,0),0)=0,0,1)</f>
        <v>0</v>
      </c>
      <c r="I224">
        <f>IF(_xlfn.IFNA(VLOOKUP($B224,'ŠIFRANT ZA INDUSTRY'!D:D,1,0),0)=0,0,1)</f>
        <v>0</v>
      </c>
      <c r="J224">
        <f>IF(_xlfn.IFNA(VLOOKUP($B224,'ŠIFRANT ZA INDUSTRY'!E:E,1,0),0)=0,0,1)</f>
        <v>0</v>
      </c>
      <c r="K224">
        <f>IF(_xlfn.IFNA(VLOOKUP($B224,'ŠIFRANT ZA INDUSTRY'!F:F,1,0),0)=0,0,1)</f>
        <v>0</v>
      </c>
      <c r="L224">
        <f>IF(_xlfn.IFNA(VLOOKUP($B224,'ŠIFRANT ZA INDUSTRY'!G:G,1,0),0)=0,0,1)</f>
        <v>0</v>
      </c>
      <c r="M224">
        <f>IF(_xlfn.IFNA(VLOOKUP($B224,'ŠIFRANT ZA INDUSTRY'!H:H,1,0),0)=0,0,1)</f>
        <v>0</v>
      </c>
      <c r="N224">
        <f>IF(_xlfn.IFNA(VLOOKUP($B224,'ŠIFRANT ZA INDUSTRY'!I:I,1,0),0)=0,0,1)</f>
        <v>0</v>
      </c>
      <c r="O224">
        <f>IF(_xlfn.IFNA(VLOOKUP($B224,'ŠIFRANT ZA INDUSTRY'!J:J,1,0),0)=0,0,1)</f>
        <v>0</v>
      </c>
      <c r="P224">
        <f>IF(_xlfn.IFNA(VLOOKUP($B224,'ŠIFRANT ZA INDUSTRY'!K:K,1,0),0)=0,0,1)</f>
        <v>0</v>
      </c>
      <c r="Q224">
        <f>IF(_xlfn.IFNA(VLOOKUP($B224,'ŠIFRANT ZA INDUSTRY'!L:L,1,0),0)=0,0,1)</f>
        <v>0</v>
      </c>
      <c r="R224">
        <f>IF(_xlfn.IFNA(VLOOKUP($B224,'ŠIFRANT ZA INDUSTRY'!M:M,1,0),0)=0,0,1)</f>
        <v>0</v>
      </c>
      <c r="S224">
        <f>IF(_xlfn.IFNA(VLOOKUP($B224,'ŠIFRANT ZA INDUSTRY'!N:N,1,0),0)=0,0,1)</f>
        <v>0</v>
      </c>
      <c r="T224" t="b">
        <f t="shared" si="15"/>
        <v>0</v>
      </c>
    </row>
    <row r="225" spans="1:20" x14ac:dyDescent="0.3">
      <c r="A225" t="str">
        <f t="shared" si="14"/>
        <v>27.12</v>
      </c>
      <c r="B225" s="44" t="s">
        <v>889</v>
      </c>
      <c r="C225" s="25"/>
      <c r="D225" s="25" t="s">
        <v>888</v>
      </c>
      <c r="E225">
        <f t="shared" si="16"/>
        <v>1</v>
      </c>
      <c r="F225">
        <f>IF(_xlfn.IFNA(VLOOKUP(B225,'ŠIFRANT ZA INDUSTRY'!A:A,1,0),0)=0,0,1)</f>
        <v>0</v>
      </c>
      <c r="G225">
        <f>IF(_xlfn.IFNA(VLOOKUP($B225,'ŠIFRANT ZA INDUSTRY'!B:B,1,0),0)=0,0,1)</f>
        <v>0</v>
      </c>
      <c r="H225">
        <f>IF(_xlfn.IFNA(VLOOKUP($B225,'ŠIFRANT ZA INDUSTRY'!C:C,1,0),0)=0,0,1)</f>
        <v>0</v>
      </c>
      <c r="I225">
        <f>IF(_xlfn.IFNA(VLOOKUP($B225,'ŠIFRANT ZA INDUSTRY'!D:D,1,0),0)=0,0,1)</f>
        <v>0</v>
      </c>
      <c r="J225">
        <f>IF(_xlfn.IFNA(VLOOKUP($B225,'ŠIFRANT ZA INDUSTRY'!E:E,1,0),0)=0,0,1)</f>
        <v>0</v>
      </c>
      <c r="K225">
        <f>IF(_xlfn.IFNA(VLOOKUP($B225,'ŠIFRANT ZA INDUSTRY'!F:F,1,0),0)=0,0,1)</f>
        <v>0</v>
      </c>
      <c r="L225">
        <f>IF(_xlfn.IFNA(VLOOKUP($B225,'ŠIFRANT ZA INDUSTRY'!G:G,1,0),0)=0,0,1)</f>
        <v>0</v>
      </c>
      <c r="M225">
        <f>IF(_xlfn.IFNA(VLOOKUP($B225,'ŠIFRANT ZA INDUSTRY'!H:H,1,0),0)=0,0,1)</f>
        <v>0</v>
      </c>
      <c r="N225">
        <f>IF(_xlfn.IFNA(VLOOKUP($B225,'ŠIFRANT ZA INDUSTRY'!I:I,1,0),0)=0,0,1)</f>
        <v>0</v>
      </c>
      <c r="O225">
        <f>IF(_xlfn.IFNA(VLOOKUP($B225,'ŠIFRANT ZA INDUSTRY'!J:J,1,0),0)=0,0,1)</f>
        <v>0</v>
      </c>
      <c r="P225">
        <f>IF(_xlfn.IFNA(VLOOKUP($B225,'ŠIFRANT ZA INDUSTRY'!K:K,1,0),0)=0,0,1)</f>
        <v>0</v>
      </c>
      <c r="Q225">
        <f>IF(_xlfn.IFNA(VLOOKUP($B225,'ŠIFRANT ZA INDUSTRY'!L:L,1,0),0)=0,0,1)</f>
        <v>0</v>
      </c>
      <c r="R225">
        <f>IF(_xlfn.IFNA(VLOOKUP($B225,'ŠIFRANT ZA INDUSTRY'!M:M,1,0),0)=0,0,1)</f>
        <v>0</v>
      </c>
      <c r="S225">
        <f>IF(_xlfn.IFNA(VLOOKUP($B225,'ŠIFRANT ZA INDUSTRY'!N:N,1,0),0)=0,0,1)</f>
        <v>0</v>
      </c>
      <c r="T225" t="b">
        <f t="shared" si="15"/>
        <v>0</v>
      </c>
    </row>
    <row r="226" spans="1:20" x14ac:dyDescent="0.3">
      <c r="A226" t="str">
        <f t="shared" si="14"/>
        <v>27.20</v>
      </c>
      <c r="B226" s="44" t="s">
        <v>891</v>
      </c>
      <c r="C226" s="25"/>
      <c r="D226" s="25" t="s">
        <v>890</v>
      </c>
      <c r="E226">
        <f t="shared" si="16"/>
        <v>1</v>
      </c>
      <c r="F226">
        <f>IF(_xlfn.IFNA(VLOOKUP(B226,'ŠIFRANT ZA INDUSTRY'!A:A,1,0),0)=0,0,1)</f>
        <v>0</v>
      </c>
      <c r="G226">
        <f>IF(_xlfn.IFNA(VLOOKUP($B226,'ŠIFRANT ZA INDUSTRY'!B:B,1,0),0)=0,0,1)</f>
        <v>0</v>
      </c>
      <c r="H226">
        <f>IF(_xlfn.IFNA(VLOOKUP($B226,'ŠIFRANT ZA INDUSTRY'!C:C,1,0),0)=0,0,1)</f>
        <v>0</v>
      </c>
      <c r="I226">
        <f>IF(_xlfn.IFNA(VLOOKUP($B226,'ŠIFRANT ZA INDUSTRY'!D:D,1,0),0)=0,0,1)</f>
        <v>0</v>
      </c>
      <c r="J226">
        <f>IF(_xlfn.IFNA(VLOOKUP($B226,'ŠIFRANT ZA INDUSTRY'!E:E,1,0),0)=0,0,1)</f>
        <v>0</v>
      </c>
      <c r="K226">
        <f>IF(_xlfn.IFNA(VLOOKUP($B226,'ŠIFRANT ZA INDUSTRY'!F:F,1,0),0)=0,0,1)</f>
        <v>0</v>
      </c>
      <c r="L226">
        <f>IF(_xlfn.IFNA(VLOOKUP($B226,'ŠIFRANT ZA INDUSTRY'!G:G,1,0),0)=0,0,1)</f>
        <v>0</v>
      </c>
      <c r="M226">
        <f>IF(_xlfn.IFNA(VLOOKUP($B226,'ŠIFRANT ZA INDUSTRY'!H:H,1,0),0)=0,0,1)</f>
        <v>0</v>
      </c>
      <c r="N226">
        <f>IF(_xlfn.IFNA(VLOOKUP($B226,'ŠIFRANT ZA INDUSTRY'!I:I,1,0),0)=0,0,1)</f>
        <v>0</v>
      </c>
      <c r="O226">
        <f>IF(_xlfn.IFNA(VLOOKUP($B226,'ŠIFRANT ZA INDUSTRY'!J:J,1,0),0)=0,0,1)</f>
        <v>0</v>
      </c>
      <c r="P226">
        <f>IF(_xlfn.IFNA(VLOOKUP($B226,'ŠIFRANT ZA INDUSTRY'!K:K,1,0),0)=0,0,1)</f>
        <v>0</v>
      </c>
      <c r="Q226">
        <f>IF(_xlfn.IFNA(VLOOKUP($B226,'ŠIFRANT ZA INDUSTRY'!L:L,1,0),0)=0,0,1)</f>
        <v>0</v>
      </c>
      <c r="R226">
        <f>IF(_xlfn.IFNA(VLOOKUP($B226,'ŠIFRANT ZA INDUSTRY'!M:M,1,0),0)=0,0,1)</f>
        <v>0</v>
      </c>
      <c r="S226">
        <f>IF(_xlfn.IFNA(VLOOKUP($B226,'ŠIFRANT ZA INDUSTRY'!N:N,1,0),0)=0,0,1)</f>
        <v>0</v>
      </c>
      <c r="T226" t="b">
        <f t="shared" si="15"/>
        <v>0</v>
      </c>
    </row>
    <row r="227" spans="1:20" x14ac:dyDescent="0.3">
      <c r="A227" t="str">
        <f t="shared" si="14"/>
        <v>27.31</v>
      </c>
      <c r="B227" s="44" t="s">
        <v>893</v>
      </c>
      <c r="C227" s="25"/>
      <c r="D227" s="25" t="s">
        <v>892</v>
      </c>
      <c r="E227">
        <f t="shared" si="16"/>
        <v>1</v>
      </c>
      <c r="F227">
        <f>IF(_xlfn.IFNA(VLOOKUP(B227,'ŠIFRANT ZA INDUSTRY'!A:A,1,0),0)=0,0,1)</f>
        <v>0</v>
      </c>
      <c r="G227">
        <f>IF(_xlfn.IFNA(VLOOKUP($B227,'ŠIFRANT ZA INDUSTRY'!B:B,1,0),0)=0,0,1)</f>
        <v>0</v>
      </c>
      <c r="H227">
        <f>IF(_xlfn.IFNA(VLOOKUP($B227,'ŠIFRANT ZA INDUSTRY'!C:C,1,0),0)=0,0,1)</f>
        <v>0</v>
      </c>
      <c r="I227">
        <f>IF(_xlfn.IFNA(VLOOKUP($B227,'ŠIFRANT ZA INDUSTRY'!D:D,1,0),0)=0,0,1)</f>
        <v>0</v>
      </c>
      <c r="J227">
        <f>IF(_xlfn.IFNA(VLOOKUP($B227,'ŠIFRANT ZA INDUSTRY'!E:E,1,0),0)=0,0,1)</f>
        <v>0</v>
      </c>
      <c r="K227">
        <f>IF(_xlfn.IFNA(VLOOKUP($B227,'ŠIFRANT ZA INDUSTRY'!F:F,1,0),0)=0,0,1)</f>
        <v>0</v>
      </c>
      <c r="L227">
        <f>IF(_xlfn.IFNA(VLOOKUP($B227,'ŠIFRANT ZA INDUSTRY'!G:G,1,0),0)=0,0,1)</f>
        <v>0</v>
      </c>
      <c r="M227">
        <f>IF(_xlfn.IFNA(VLOOKUP($B227,'ŠIFRANT ZA INDUSTRY'!H:H,1,0),0)=0,0,1)</f>
        <v>0</v>
      </c>
      <c r="N227">
        <f>IF(_xlfn.IFNA(VLOOKUP($B227,'ŠIFRANT ZA INDUSTRY'!I:I,1,0),0)=0,0,1)</f>
        <v>0</v>
      </c>
      <c r="O227">
        <f>IF(_xlfn.IFNA(VLOOKUP($B227,'ŠIFRANT ZA INDUSTRY'!J:J,1,0),0)=0,0,1)</f>
        <v>0</v>
      </c>
      <c r="P227">
        <f>IF(_xlfn.IFNA(VLOOKUP($B227,'ŠIFRANT ZA INDUSTRY'!K:K,1,0),0)=0,0,1)</f>
        <v>0</v>
      </c>
      <c r="Q227">
        <f>IF(_xlfn.IFNA(VLOOKUP($B227,'ŠIFRANT ZA INDUSTRY'!L:L,1,0),0)=0,0,1)</f>
        <v>0</v>
      </c>
      <c r="R227">
        <f>IF(_xlfn.IFNA(VLOOKUP($B227,'ŠIFRANT ZA INDUSTRY'!M:M,1,0),0)=0,0,1)</f>
        <v>0</v>
      </c>
      <c r="S227">
        <f>IF(_xlfn.IFNA(VLOOKUP($B227,'ŠIFRANT ZA INDUSTRY'!N:N,1,0),0)=0,0,1)</f>
        <v>0</v>
      </c>
      <c r="T227" t="b">
        <f t="shared" si="15"/>
        <v>0</v>
      </c>
    </row>
    <row r="228" spans="1:20" x14ac:dyDescent="0.3">
      <c r="A228" t="str">
        <f t="shared" si="14"/>
        <v>27.32</v>
      </c>
      <c r="B228" s="44" t="s">
        <v>895</v>
      </c>
      <c r="C228" s="25"/>
      <c r="D228" s="25" t="s">
        <v>894</v>
      </c>
      <c r="E228">
        <f t="shared" si="16"/>
        <v>1</v>
      </c>
      <c r="F228">
        <f>IF(_xlfn.IFNA(VLOOKUP(B228,'ŠIFRANT ZA INDUSTRY'!A:A,1,0),0)=0,0,1)</f>
        <v>0</v>
      </c>
      <c r="G228">
        <f>IF(_xlfn.IFNA(VLOOKUP($B228,'ŠIFRANT ZA INDUSTRY'!B:B,1,0),0)=0,0,1)</f>
        <v>0</v>
      </c>
      <c r="H228">
        <f>IF(_xlfn.IFNA(VLOOKUP($B228,'ŠIFRANT ZA INDUSTRY'!C:C,1,0),0)=0,0,1)</f>
        <v>0</v>
      </c>
      <c r="I228">
        <f>IF(_xlfn.IFNA(VLOOKUP($B228,'ŠIFRANT ZA INDUSTRY'!D:D,1,0),0)=0,0,1)</f>
        <v>0</v>
      </c>
      <c r="J228">
        <f>IF(_xlfn.IFNA(VLOOKUP($B228,'ŠIFRANT ZA INDUSTRY'!E:E,1,0),0)=0,0,1)</f>
        <v>0</v>
      </c>
      <c r="K228">
        <f>IF(_xlfn.IFNA(VLOOKUP($B228,'ŠIFRANT ZA INDUSTRY'!F:F,1,0),0)=0,0,1)</f>
        <v>0</v>
      </c>
      <c r="L228">
        <f>IF(_xlfn.IFNA(VLOOKUP($B228,'ŠIFRANT ZA INDUSTRY'!G:G,1,0),0)=0,0,1)</f>
        <v>0</v>
      </c>
      <c r="M228">
        <f>IF(_xlfn.IFNA(VLOOKUP($B228,'ŠIFRANT ZA INDUSTRY'!H:H,1,0),0)=0,0,1)</f>
        <v>0</v>
      </c>
      <c r="N228">
        <f>IF(_xlfn.IFNA(VLOOKUP($B228,'ŠIFRANT ZA INDUSTRY'!I:I,1,0),0)=0,0,1)</f>
        <v>0</v>
      </c>
      <c r="O228">
        <f>IF(_xlfn.IFNA(VLOOKUP($B228,'ŠIFRANT ZA INDUSTRY'!J:J,1,0),0)=0,0,1)</f>
        <v>0</v>
      </c>
      <c r="P228">
        <f>IF(_xlfn.IFNA(VLOOKUP($B228,'ŠIFRANT ZA INDUSTRY'!K:K,1,0),0)=0,0,1)</f>
        <v>0</v>
      </c>
      <c r="Q228">
        <f>IF(_xlfn.IFNA(VLOOKUP($B228,'ŠIFRANT ZA INDUSTRY'!L:L,1,0),0)=0,0,1)</f>
        <v>0</v>
      </c>
      <c r="R228">
        <f>IF(_xlfn.IFNA(VLOOKUP($B228,'ŠIFRANT ZA INDUSTRY'!M:M,1,0),0)=0,0,1)</f>
        <v>0</v>
      </c>
      <c r="S228">
        <f>IF(_xlfn.IFNA(VLOOKUP($B228,'ŠIFRANT ZA INDUSTRY'!N:N,1,0),0)=0,0,1)</f>
        <v>0</v>
      </c>
      <c r="T228" t="b">
        <f t="shared" si="15"/>
        <v>0</v>
      </c>
    </row>
    <row r="229" spans="1:20" x14ac:dyDescent="0.3">
      <c r="A229" t="str">
        <f t="shared" si="14"/>
        <v>27.33</v>
      </c>
      <c r="B229" s="44" t="s">
        <v>897</v>
      </c>
      <c r="C229" s="25"/>
      <c r="D229" s="25" t="s">
        <v>896</v>
      </c>
      <c r="E229">
        <f t="shared" si="16"/>
        <v>1</v>
      </c>
      <c r="F229">
        <f>IF(_xlfn.IFNA(VLOOKUP(B229,'ŠIFRANT ZA INDUSTRY'!A:A,1,0),0)=0,0,1)</f>
        <v>0</v>
      </c>
      <c r="G229">
        <f>IF(_xlfn.IFNA(VLOOKUP($B229,'ŠIFRANT ZA INDUSTRY'!B:B,1,0),0)=0,0,1)</f>
        <v>0</v>
      </c>
      <c r="H229">
        <f>IF(_xlfn.IFNA(VLOOKUP($B229,'ŠIFRANT ZA INDUSTRY'!C:C,1,0),0)=0,0,1)</f>
        <v>0</v>
      </c>
      <c r="I229">
        <f>IF(_xlfn.IFNA(VLOOKUP($B229,'ŠIFRANT ZA INDUSTRY'!D:D,1,0),0)=0,0,1)</f>
        <v>0</v>
      </c>
      <c r="J229">
        <f>IF(_xlfn.IFNA(VLOOKUP($B229,'ŠIFRANT ZA INDUSTRY'!E:E,1,0),0)=0,0,1)</f>
        <v>0</v>
      </c>
      <c r="K229">
        <f>IF(_xlfn.IFNA(VLOOKUP($B229,'ŠIFRANT ZA INDUSTRY'!F:F,1,0),0)=0,0,1)</f>
        <v>0</v>
      </c>
      <c r="L229">
        <f>IF(_xlfn.IFNA(VLOOKUP($B229,'ŠIFRANT ZA INDUSTRY'!G:G,1,0),0)=0,0,1)</f>
        <v>0</v>
      </c>
      <c r="M229">
        <f>IF(_xlfn.IFNA(VLOOKUP($B229,'ŠIFRANT ZA INDUSTRY'!H:H,1,0),0)=0,0,1)</f>
        <v>0</v>
      </c>
      <c r="N229">
        <f>IF(_xlfn.IFNA(VLOOKUP($B229,'ŠIFRANT ZA INDUSTRY'!I:I,1,0),0)=0,0,1)</f>
        <v>0</v>
      </c>
      <c r="O229">
        <f>IF(_xlfn.IFNA(VLOOKUP($B229,'ŠIFRANT ZA INDUSTRY'!J:J,1,0),0)=0,0,1)</f>
        <v>0</v>
      </c>
      <c r="P229">
        <f>IF(_xlfn.IFNA(VLOOKUP($B229,'ŠIFRANT ZA INDUSTRY'!K:K,1,0),0)=0,0,1)</f>
        <v>0</v>
      </c>
      <c r="Q229">
        <f>IF(_xlfn.IFNA(VLOOKUP($B229,'ŠIFRANT ZA INDUSTRY'!L:L,1,0),0)=0,0,1)</f>
        <v>0</v>
      </c>
      <c r="R229">
        <f>IF(_xlfn.IFNA(VLOOKUP($B229,'ŠIFRANT ZA INDUSTRY'!M:M,1,0),0)=0,0,1)</f>
        <v>0</v>
      </c>
      <c r="S229">
        <f>IF(_xlfn.IFNA(VLOOKUP($B229,'ŠIFRANT ZA INDUSTRY'!N:N,1,0),0)=0,0,1)</f>
        <v>0</v>
      </c>
      <c r="T229" t="b">
        <f t="shared" si="15"/>
        <v>0</v>
      </c>
    </row>
    <row r="230" spans="1:20" x14ac:dyDescent="0.3">
      <c r="A230" t="str">
        <f t="shared" si="14"/>
        <v>27.40</v>
      </c>
      <c r="B230" s="44" t="s">
        <v>899</v>
      </c>
      <c r="C230" s="25"/>
      <c r="D230" s="25" t="s">
        <v>898</v>
      </c>
      <c r="E230">
        <f t="shared" si="16"/>
        <v>1</v>
      </c>
      <c r="F230">
        <f>IF(_xlfn.IFNA(VLOOKUP(B230,'ŠIFRANT ZA INDUSTRY'!A:A,1,0),0)=0,0,1)</f>
        <v>0</v>
      </c>
      <c r="G230">
        <f>IF(_xlfn.IFNA(VLOOKUP($B230,'ŠIFRANT ZA INDUSTRY'!B:B,1,0),0)=0,0,1)</f>
        <v>0</v>
      </c>
      <c r="H230">
        <f>IF(_xlfn.IFNA(VLOOKUP($B230,'ŠIFRANT ZA INDUSTRY'!C:C,1,0),0)=0,0,1)</f>
        <v>0</v>
      </c>
      <c r="I230">
        <f>IF(_xlfn.IFNA(VLOOKUP($B230,'ŠIFRANT ZA INDUSTRY'!D:D,1,0),0)=0,0,1)</f>
        <v>0</v>
      </c>
      <c r="J230">
        <f>IF(_xlfn.IFNA(VLOOKUP($B230,'ŠIFRANT ZA INDUSTRY'!E:E,1,0),0)=0,0,1)</f>
        <v>0</v>
      </c>
      <c r="K230">
        <f>IF(_xlfn.IFNA(VLOOKUP($B230,'ŠIFRANT ZA INDUSTRY'!F:F,1,0),0)=0,0,1)</f>
        <v>0</v>
      </c>
      <c r="L230">
        <f>IF(_xlfn.IFNA(VLOOKUP($B230,'ŠIFRANT ZA INDUSTRY'!G:G,1,0),0)=0,0,1)</f>
        <v>0</v>
      </c>
      <c r="M230">
        <f>IF(_xlfn.IFNA(VLOOKUP($B230,'ŠIFRANT ZA INDUSTRY'!H:H,1,0),0)=0,0,1)</f>
        <v>0</v>
      </c>
      <c r="N230">
        <f>IF(_xlfn.IFNA(VLOOKUP($B230,'ŠIFRANT ZA INDUSTRY'!I:I,1,0),0)=0,0,1)</f>
        <v>0</v>
      </c>
      <c r="O230">
        <f>IF(_xlfn.IFNA(VLOOKUP($B230,'ŠIFRANT ZA INDUSTRY'!J:J,1,0),0)=0,0,1)</f>
        <v>0</v>
      </c>
      <c r="P230">
        <f>IF(_xlfn.IFNA(VLOOKUP($B230,'ŠIFRANT ZA INDUSTRY'!K:K,1,0),0)=0,0,1)</f>
        <v>0</v>
      </c>
      <c r="Q230">
        <f>IF(_xlfn.IFNA(VLOOKUP($B230,'ŠIFRANT ZA INDUSTRY'!L:L,1,0),0)=0,0,1)</f>
        <v>0</v>
      </c>
      <c r="R230">
        <f>IF(_xlfn.IFNA(VLOOKUP($B230,'ŠIFRANT ZA INDUSTRY'!M:M,1,0),0)=0,0,1)</f>
        <v>0</v>
      </c>
      <c r="S230">
        <f>IF(_xlfn.IFNA(VLOOKUP($B230,'ŠIFRANT ZA INDUSTRY'!N:N,1,0),0)=0,0,1)</f>
        <v>0</v>
      </c>
      <c r="T230" t="b">
        <f t="shared" si="15"/>
        <v>0</v>
      </c>
    </row>
    <row r="231" spans="1:20" x14ac:dyDescent="0.3">
      <c r="A231" t="str">
        <f t="shared" si="14"/>
        <v>27.51</v>
      </c>
      <c r="B231" s="44" t="s">
        <v>901</v>
      </c>
      <c r="C231" s="25"/>
      <c r="D231" s="25" t="s">
        <v>900</v>
      </c>
      <c r="E231">
        <f t="shared" si="16"/>
        <v>1</v>
      </c>
      <c r="F231">
        <f>IF(_xlfn.IFNA(VLOOKUP(B231,'ŠIFRANT ZA INDUSTRY'!A:A,1,0),0)=0,0,1)</f>
        <v>0</v>
      </c>
      <c r="G231">
        <f>IF(_xlfn.IFNA(VLOOKUP($B231,'ŠIFRANT ZA INDUSTRY'!B:B,1,0),0)=0,0,1)</f>
        <v>0</v>
      </c>
      <c r="H231">
        <f>IF(_xlfn.IFNA(VLOOKUP($B231,'ŠIFRANT ZA INDUSTRY'!C:C,1,0),0)=0,0,1)</f>
        <v>0</v>
      </c>
      <c r="I231">
        <f>IF(_xlfn.IFNA(VLOOKUP($B231,'ŠIFRANT ZA INDUSTRY'!D:D,1,0),0)=0,0,1)</f>
        <v>0</v>
      </c>
      <c r="J231">
        <f>IF(_xlfn.IFNA(VLOOKUP($B231,'ŠIFRANT ZA INDUSTRY'!E:E,1,0),0)=0,0,1)</f>
        <v>0</v>
      </c>
      <c r="K231">
        <f>IF(_xlfn.IFNA(VLOOKUP($B231,'ŠIFRANT ZA INDUSTRY'!F:F,1,0),0)=0,0,1)</f>
        <v>0</v>
      </c>
      <c r="L231">
        <f>IF(_xlfn.IFNA(VLOOKUP($B231,'ŠIFRANT ZA INDUSTRY'!G:G,1,0),0)=0,0,1)</f>
        <v>0</v>
      </c>
      <c r="M231">
        <f>IF(_xlfn.IFNA(VLOOKUP($B231,'ŠIFRANT ZA INDUSTRY'!H:H,1,0),0)=0,0,1)</f>
        <v>0</v>
      </c>
      <c r="N231">
        <f>IF(_xlfn.IFNA(VLOOKUP($B231,'ŠIFRANT ZA INDUSTRY'!I:I,1,0),0)=0,0,1)</f>
        <v>0</v>
      </c>
      <c r="O231">
        <f>IF(_xlfn.IFNA(VLOOKUP($B231,'ŠIFRANT ZA INDUSTRY'!J:J,1,0),0)=0,0,1)</f>
        <v>0</v>
      </c>
      <c r="P231">
        <f>IF(_xlfn.IFNA(VLOOKUP($B231,'ŠIFRANT ZA INDUSTRY'!K:K,1,0),0)=0,0,1)</f>
        <v>0</v>
      </c>
      <c r="Q231">
        <f>IF(_xlfn.IFNA(VLOOKUP($B231,'ŠIFRANT ZA INDUSTRY'!L:L,1,0),0)=0,0,1)</f>
        <v>0</v>
      </c>
      <c r="R231">
        <f>IF(_xlfn.IFNA(VLOOKUP($B231,'ŠIFRANT ZA INDUSTRY'!M:M,1,0),0)=0,0,1)</f>
        <v>0</v>
      </c>
      <c r="S231">
        <f>IF(_xlfn.IFNA(VLOOKUP($B231,'ŠIFRANT ZA INDUSTRY'!N:N,1,0),0)=0,0,1)</f>
        <v>0</v>
      </c>
      <c r="T231" t="b">
        <f t="shared" si="15"/>
        <v>0</v>
      </c>
    </row>
    <row r="232" spans="1:20" x14ac:dyDescent="0.3">
      <c r="A232" t="str">
        <f t="shared" si="14"/>
        <v>27.52</v>
      </c>
      <c r="B232" s="44" t="s">
        <v>903</v>
      </c>
      <c r="C232" s="25"/>
      <c r="D232" s="25" t="s">
        <v>902</v>
      </c>
      <c r="E232">
        <f t="shared" si="16"/>
        <v>1</v>
      </c>
      <c r="F232">
        <f>IF(_xlfn.IFNA(VLOOKUP(B232,'ŠIFRANT ZA INDUSTRY'!A:A,1,0),0)=0,0,1)</f>
        <v>0</v>
      </c>
      <c r="G232">
        <f>IF(_xlfn.IFNA(VLOOKUP($B232,'ŠIFRANT ZA INDUSTRY'!B:B,1,0),0)=0,0,1)</f>
        <v>0</v>
      </c>
      <c r="H232">
        <f>IF(_xlfn.IFNA(VLOOKUP($B232,'ŠIFRANT ZA INDUSTRY'!C:C,1,0),0)=0,0,1)</f>
        <v>0</v>
      </c>
      <c r="I232">
        <f>IF(_xlfn.IFNA(VLOOKUP($B232,'ŠIFRANT ZA INDUSTRY'!D:D,1,0),0)=0,0,1)</f>
        <v>0</v>
      </c>
      <c r="J232">
        <f>IF(_xlfn.IFNA(VLOOKUP($B232,'ŠIFRANT ZA INDUSTRY'!E:E,1,0),0)=0,0,1)</f>
        <v>0</v>
      </c>
      <c r="K232">
        <f>IF(_xlfn.IFNA(VLOOKUP($B232,'ŠIFRANT ZA INDUSTRY'!F:F,1,0),0)=0,0,1)</f>
        <v>0</v>
      </c>
      <c r="L232">
        <f>IF(_xlfn.IFNA(VLOOKUP($B232,'ŠIFRANT ZA INDUSTRY'!G:G,1,0),0)=0,0,1)</f>
        <v>0</v>
      </c>
      <c r="M232">
        <f>IF(_xlfn.IFNA(VLOOKUP($B232,'ŠIFRANT ZA INDUSTRY'!H:H,1,0),0)=0,0,1)</f>
        <v>0</v>
      </c>
      <c r="N232">
        <f>IF(_xlfn.IFNA(VLOOKUP($B232,'ŠIFRANT ZA INDUSTRY'!I:I,1,0),0)=0,0,1)</f>
        <v>0</v>
      </c>
      <c r="O232">
        <f>IF(_xlfn.IFNA(VLOOKUP($B232,'ŠIFRANT ZA INDUSTRY'!J:J,1,0),0)=0,0,1)</f>
        <v>0</v>
      </c>
      <c r="P232">
        <f>IF(_xlfn.IFNA(VLOOKUP($B232,'ŠIFRANT ZA INDUSTRY'!K:K,1,0),0)=0,0,1)</f>
        <v>0</v>
      </c>
      <c r="Q232">
        <f>IF(_xlfn.IFNA(VLOOKUP($B232,'ŠIFRANT ZA INDUSTRY'!L:L,1,0),0)=0,0,1)</f>
        <v>0</v>
      </c>
      <c r="R232">
        <f>IF(_xlfn.IFNA(VLOOKUP($B232,'ŠIFRANT ZA INDUSTRY'!M:M,1,0),0)=0,0,1)</f>
        <v>0</v>
      </c>
      <c r="S232">
        <f>IF(_xlfn.IFNA(VLOOKUP($B232,'ŠIFRANT ZA INDUSTRY'!N:N,1,0),0)=0,0,1)</f>
        <v>0</v>
      </c>
      <c r="T232" t="b">
        <f t="shared" si="15"/>
        <v>0</v>
      </c>
    </row>
    <row r="233" spans="1:20" x14ac:dyDescent="0.3">
      <c r="A233" t="str">
        <f t="shared" si="14"/>
        <v>27.90</v>
      </c>
      <c r="B233" s="44" t="s">
        <v>905</v>
      </c>
      <c r="C233" s="25"/>
      <c r="D233" s="25" t="s">
        <v>904</v>
      </c>
      <c r="E233">
        <f t="shared" si="16"/>
        <v>1</v>
      </c>
      <c r="F233">
        <f>IF(_xlfn.IFNA(VLOOKUP(B233,'ŠIFRANT ZA INDUSTRY'!A:A,1,0),0)=0,0,1)</f>
        <v>0</v>
      </c>
      <c r="G233">
        <f>IF(_xlfn.IFNA(VLOOKUP($B233,'ŠIFRANT ZA INDUSTRY'!B:B,1,0),0)=0,0,1)</f>
        <v>0</v>
      </c>
      <c r="H233">
        <f>IF(_xlfn.IFNA(VLOOKUP($B233,'ŠIFRANT ZA INDUSTRY'!C:C,1,0),0)=0,0,1)</f>
        <v>0</v>
      </c>
      <c r="I233">
        <f>IF(_xlfn.IFNA(VLOOKUP($B233,'ŠIFRANT ZA INDUSTRY'!D:D,1,0),0)=0,0,1)</f>
        <v>0</v>
      </c>
      <c r="J233">
        <f>IF(_xlfn.IFNA(VLOOKUP($B233,'ŠIFRANT ZA INDUSTRY'!E:E,1,0),0)=0,0,1)</f>
        <v>0</v>
      </c>
      <c r="K233">
        <f>IF(_xlfn.IFNA(VLOOKUP($B233,'ŠIFRANT ZA INDUSTRY'!F:F,1,0),0)=0,0,1)</f>
        <v>0</v>
      </c>
      <c r="L233">
        <f>IF(_xlfn.IFNA(VLOOKUP($B233,'ŠIFRANT ZA INDUSTRY'!G:G,1,0),0)=0,0,1)</f>
        <v>0</v>
      </c>
      <c r="M233">
        <f>IF(_xlfn.IFNA(VLOOKUP($B233,'ŠIFRANT ZA INDUSTRY'!H:H,1,0),0)=0,0,1)</f>
        <v>0</v>
      </c>
      <c r="N233">
        <f>IF(_xlfn.IFNA(VLOOKUP($B233,'ŠIFRANT ZA INDUSTRY'!I:I,1,0),0)=0,0,1)</f>
        <v>0</v>
      </c>
      <c r="O233">
        <f>IF(_xlfn.IFNA(VLOOKUP($B233,'ŠIFRANT ZA INDUSTRY'!J:J,1,0),0)=0,0,1)</f>
        <v>0</v>
      </c>
      <c r="P233">
        <f>IF(_xlfn.IFNA(VLOOKUP($B233,'ŠIFRANT ZA INDUSTRY'!K:K,1,0),0)=0,0,1)</f>
        <v>0</v>
      </c>
      <c r="Q233">
        <f>IF(_xlfn.IFNA(VLOOKUP($B233,'ŠIFRANT ZA INDUSTRY'!L:L,1,0),0)=0,0,1)</f>
        <v>0</v>
      </c>
      <c r="R233">
        <f>IF(_xlfn.IFNA(VLOOKUP($B233,'ŠIFRANT ZA INDUSTRY'!M:M,1,0),0)=0,0,1)</f>
        <v>0</v>
      </c>
      <c r="S233">
        <f>IF(_xlfn.IFNA(VLOOKUP($B233,'ŠIFRANT ZA INDUSTRY'!N:N,1,0),0)=0,0,1)</f>
        <v>0</v>
      </c>
      <c r="T233" t="b">
        <f t="shared" si="15"/>
        <v>0</v>
      </c>
    </row>
    <row r="234" spans="1:20" x14ac:dyDescent="0.3">
      <c r="A234" t="str">
        <f t="shared" si="14"/>
        <v>28.11</v>
      </c>
      <c r="B234" s="44" t="s">
        <v>907</v>
      </c>
      <c r="C234" s="25"/>
      <c r="D234" s="25" t="s">
        <v>906</v>
      </c>
      <c r="E234">
        <f t="shared" si="16"/>
        <v>1</v>
      </c>
      <c r="F234">
        <f>IF(_xlfn.IFNA(VLOOKUP(B234,'ŠIFRANT ZA INDUSTRY'!A:A,1,0),0)=0,0,1)</f>
        <v>0</v>
      </c>
      <c r="G234">
        <f>IF(_xlfn.IFNA(VLOOKUP($B234,'ŠIFRANT ZA INDUSTRY'!B:B,1,0),0)=0,0,1)</f>
        <v>0</v>
      </c>
      <c r="H234">
        <f>IF(_xlfn.IFNA(VLOOKUP($B234,'ŠIFRANT ZA INDUSTRY'!C:C,1,0),0)=0,0,1)</f>
        <v>0</v>
      </c>
      <c r="I234">
        <f>IF(_xlfn.IFNA(VLOOKUP($B234,'ŠIFRANT ZA INDUSTRY'!D:D,1,0),0)=0,0,1)</f>
        <v>0</v>
      </c>
      <c r="J234">
        <f>IF(_xlfn.IFNA(VLOOKUP($B234,'ŠIFRANT ZA INDUSTRY'!E:E,1,0),0)=0,0,1)</f>
        <v>0</v>
      </c>
      <c r="K234">
        <f>IF(_xlfn.IFNA(VLOOKUP($B234,'ŠIFRANT ZA INDUSTRY'!F:F,1,0),0)=0,0,1)</f>
        <v>1</v>
      </c>
      <c r="L234">
        <f>IF(_xlfn.IFNA(VLOOKUP($B234,'ŠIFRANT ZA INDUSTRY'!G:G,1,0),0)=0,0,1)</f>
        <v>0</v>
      </c>
      <c r="M234">
        <f>IF(_xlfn.IFNA(VLOOKUP($B234,'ŠIFRANT ZA INDUSTRY'!H:H,1,0),0)=0,0,1)</f>
        <v>0</v>
      </c>
      <c r="N234">
        <f>IF(_xlfn.IFNA(VLOOKUP($B234,'ŠIFRANT ZA INDUSTRY'!I:I,1,0),0)=0,0,1)</f>
        <v>1</v>
      </c>
      <c r="O234">
        <f>IF(_xlfn.IFNA(VLOOKUP($B234,'ŠIFRANT ZA INDUSTRY'!J:J,1,0),0)=0,0,1)</f>
        <v>0</v>
      </c>
      <c r="P234">
        <f>IF(_xlfn.IFNA(VLOOKUP($B234,'ŠIFRANT ZA INDUSTRY'!K:K,1,0),0)=0,0,1)</f>
        <v>0</v>
      </c>
      <c r="Q234">
        <f>IF(_xlfn.IFNA(VLOOKUP($B234,'ŠIFRANT ZA INDUSTRY'!L:L,1,0),0)=0,0,1)</f>
        <v>0</v>
      </c>
      <c r="R234">
        <f>IF(_xlfn.IFNA(VLOOKUP($B234,'ŠIFRANT ZA INDUSTRY'!M:M,1,0),0)=0,0,1)</f>
        <v>0</v>
      </c>
      <c r="S234">
        <f>IF(_xlfn.IFNA(VLOOKUP($B234,'ŠIFRANT ZA INDUSTRY'!N:N,1,0),0)=0,0,1)</f>
        <v>0</v>
      </c>
      <c r="T234" t="b">
        <f t="shared" si="15"/>
        <v>1</v>
      </c>
    </row>
    <row r="235" spans="1:20" x14ac:dyDescent="0.3">
      <c r="A235" t="str">
        <f t="shared" si="14"/>
        <v>28.12</v>
      </c>
      <c r="B235" s="44" t="s">
        <v>909</v>
      </c>
      <c r="C235" s="25"/>
      <c r="D235" s="25" t="s">
        <v>908</v>
      </c>
      <c r="E235">
        <f t="shared" si="16"/>
        <v>1</v>
      </c>
      <c r="F235">
        <f>IF(_xlfn.IFNA(VLOOKUP(B235,'ŠIFRANT ZA INDUSTRY'!A:A,1,0),0)=0,0,1)</f>
        <v>0</v>
      </c>
      <c r="G235">
        <f>IF(_xlfn.IFNA(VLOOKUP($B235,'ŠIFRANT ZA INDUSTRY'!B:B,1,0),0)=0,0,1)</f>
        <v>0</v>
      </c>
      <c r="H235">
        <f>IF(_xlfn.IFNA(VLOOKUP($B235,'ŠIFRANT ZA INDUSTRY'!C:C,1,0),0)=0,0,1)</f>
        <v>0</v>
      </c>
      <c r="I235">
        <f>IF(_xlfn.IFNA(VLOOKUP($B235,'ŠIFRANT ZA INDUSTRY'!D:D,1,0),0)=0,0,1)</f>
        <v>0</v>
      </c>
      <c r="J235">
        <f>IF(_xlfn.IFNA(VLOOKUP($B235,'ŠIFRANT ZA INDUSTRY'!E:E,1,0),0)=0,0,1)</f>
        <v>0</v>
      </c>
      <c r="K235">
        <f>IF(_xlfn.IFNA(VLOOKUP($B235,'ŠIFRANT ZA INDUSTRY'!F:F,1,0),0)=0,0,1)</f>
        <v>1</v>
      </c>
      <c r="L235">
        <f>IF(_xlfn.IFNA(VLOOKUP($B235,'ŠIFRANT ZA INDUSTRY'!G:G,1,0),0)=0,0,1)</f>
        <v>0</v>
      </c>
      <c r="M235">
        <f>IF(_xlfn.IFNA(VLOOKUP($B235,'ŠIFRANT ZA INDUSTRY'!H:H,1,0),0)=0,0,1)</f>
        <v>0</v>
      </c>
      <c r="N235">
        <f>IF(_xlfn.IFNA(VLOOKUP($B235,'ŠIFRANT ZA INDUSTRY'!I:I,1,0),0)=0,0,1)</f>
        <v>1</v>
      </c>
      <c r="O235">
        <f>IF(_xlfn.IFNA(VLOOKUP($B235,'ŠIFRANT ZA INDUSTRY'!J:J,1,0),0)=0,0,1)</f>
        <v>0</v>
      </c>
      <c r="P235">
        <f>IF(_xlfn.IFNA(VLOOKUP($B235,'ŠIFRANT ZA INDUSTRY'!K:K,1,0),0)=0,0,1)</f>
        <v>0</v>
      </c>
      <c r="Q235">
        <f>IF(_xlfn.IFNA(VLOOKUP($B235,'ŠIFRANT ZA INDUSTRY'!L:L,1,0),0)=0,0,1)</f>
        <v>0</v>
      </c>
      <c r="R235">
        <f>IF(_xlfn.IFNA(VLOOKUP($B235,'ŠIFRANT ZA INDUSTRY'!M:M,1,0),0)=0,0,1)</f>
        <v>0</v>
      </c>
      <c r="S235">
        <f>IF(_xlfn.IFNA(VLOOKUP($B235,'ŠIFRANT ZA INDUSTRY'!N:N,1,0),0)=0,0,1)</f>
        <v>0</v>
      </c>
      <c r="T235" t="b">
        <f t="shared" si="15"/>
        <v>1</v>
      </c>
    </row>
    <row r="236" spans="1:20" x14ac:dyDescent="0.3">
      <c r="A236" t="str">
        <f t="shared" si="14"/>
        <v>28.13</v>
      </c>
      <c r="B236" s="44" t="s">
        <v>911</v>
      </c>
      <c r="C236" s="25"/>
      <c r="D236" s="25" t="s">
        <v>910</v>
      </c>
      <c r="E236">
        <f t="shared" ref="E236:E262" si="17">IF(LEN(B236)=6,1,0)</f>
        <v>1</v>
      </c>
      <c r="F236">
        <f>IF(_xlfn.IFNA(VLOOKUP(B236,'ŠIFRANT ZA INDUSTRY'!A:A,1,0),0)=0,0,1)</f>
        <v>0</v>
      </c>
      <c r="G236">
        <f>IF(_xlfn.IFNA(VLOOKUP($B236,'ŠIFRANT ZA INDUSTRY'!B:B,1,0),0)=0,0,1)</f>
        <v>0</v>
      </c>
      <c r="H236">
        <f>IF(_xlfn.IFNA(VLOOKUP($B236,'ŠIFRANT ZA INDUSTRY'!C:C,1,0),0)=0,0,1)</f>
        <v>0</v>
      </c>
      <c r="I236">
        <f>IF(_xlfn.IFNA(VLOOKUP($B236,'ŠIFRANT ZA INDUSTRY'!D:D,1,0),0)=0,0,1)</f>
        <v>0</v>
      </c>
      <c r="J236">
        <f>IF(_xlfn.IFNA(VLOOKUP($B236,'ŠIFRANT ZA INDUSTRY'!E:E,1,0),0)=0,0,1)</f>
        <v>0</v>
      </c>
      <c r="K236">
        <f>IF(_xlfn.IFNA(VLOOKUP($B236,'ŠIFRANT ZA INDUSTRY'!F:F,1,0),0)=0,0,1)</f>
        <v>1</v>
      </c>
      <c r="L236">
        <f>IF(_xlfn.IFNA(VLOOKUP($B236,'ŠIFRANT ZA INDUSTRY'!G:G,1,0),0)=0,0,1)</f>
        <v>0</v>
      </c>
      <c r="M236">
        <f>IF(_xlfn.IFNA(VLOOKUP($B236,'ŠIFRANT ZA INDUSTRY'!H:H,1,0),0)=0,0,1)</f>
        <v>0</v>
      </c>
      <c r="N236">
        <f>IF(_xlfn.IFNA(VLOOKUP($B236,'ŠIFRANT ZA INDUSTRY'!I:I,1,0),0)=0,0,1)</f>
        <v>1</v>
      </c>
      <c r="O236">
        <f>IF(_xlfn.IFNA(VLOOKUP($B236,'ŠIFRANT ZA INDUSTRY'!J:J,1,0),0)=0,0,1)</f>
        <v>0</v>
      </c>
      <c r="P236">
        <f>IF(_xlfn.IFNA(VLOOKUP($B236,'ŠIFRANT ZA INDUSTRY'!K:K,1,0),0)=0,0,1)</f>
        <v>0</v>
      </c>
      <c r="Q236">
        <f>IF(_xlfn.IFNA(VLOOKUP($B236,'ŠIFRANT ZA INDUSTRY'!L:L,1,0),0)=0,0,1)</f>
        <v>0</v>
      </c>
      <c r="R236">
        <f>IF(_xlfn.IFNA(VLOOKUP($B236,'ŠIFRANT ZA INDUSTRY'!M:M,1,0),0)=0,0,1)</f>
        <v>0</v>
      </c>
      <c r="S236">
        <f>IF(_xlfn.IFNA(VLOOKUP($B236,'ŠIFRANT ZA INDUSTRY'!N:N,1,0),0)=0,0,1)</f>
        <v>0</v>
      </c>
      <c r="T236" t="b">
        <f t="shared" si="15"/>
        <v>1</v>
      </c>
    </row>
    <row r="237" spans="1:20" x14ac:dyDescent="0.3">
      <c r="A237" t="str">
        <f t="shared" si="14"/>
        <v>28.14</v>
      </c>
      <c r="B237" s="44" t="s">
        <v>913</v>
      </c>
      <c r="C237" s="25"/>
      <c r="D237" s="25" t="s">
        <v>912</v>
      </c>
      <c r="E237">
        <f t="shared" si="17"/>
        <v>1</v>
      </c>
      <c r="F237">
        <f>IF(_xlfn.IFNA(VLOOKUP(B237,'ŠIFRANT ZA INDUSTRY'!A:A,1,0),0)=0,0,1)</f>
        <v>0</v>
      </c>
      <c r="G237">
        <f>IF(_xlfn.IFNA(VLOOKUP($B237,'ŠIFRANT ZA INDUSTRY'!B:B,1,0),0)=0,0,1)</f>
        <v>0</v>
      </c>
      <c r="H237">
        <f>IF(_xlfn.IFNA(VLOOKUP($B237,'ŠIFRANT ZA INDUSTRY'!C:C,1,0),0)=0,0,1)</f>
        <v>0</v>
      </c>
      <c r="I237">
        <f>IF(_xlfn.IFNA(VLOOKUP($B237,'ŠIFRANT ZA INDUSTRY'!D:D,1,0),0)=0,0,1)</f>
        <v>0</v>
      </c>
      <c r="J237">
        <f>IF(_xlfn.IFNA(VLOOKUP($B237,'ŠIFRANT ZA INDUSTRY'!E:E,1,0),0)=0,0,1)</f>
        <v>0</v>
      </c>
      <c r="K237">
        <f>IF(_xlfn.IFNA(VLOOKUP($B237,'ŠIFRANT ZA INDUSTRY'!F:F,1,0),0)=0,0,1)</f>
        <v>1</v>
      </c>
      <c r="L237">
        <f>IF(_xlfn.IFNA(VLOOKUP($B237,'ŠIFRANT ZA INDUSTRY'!G:G,1,0),0)=0,0,1)</f>
        <v>0</v>
      </c>
      <c r="M237">
        <f>IF(_xlfn.IFNA(VLOOKUP($B237,'ŠIFRANT ZA INDUSTRY'!H:H,1,0),0)=0,0,1)</f>
        <v>0</v>
      </c>
      <c r="N237">
        <f>IF(_xlfn.IFNA(VLOOKUP($B237,'ŠIFRANT ZA INDUSTRY'!I:I,1,0),0)=0,0,1)</f>
        <v>1</v>
      </c>
      <c r="O237">
        <f>IF(_xlfn.IFNA(VLOOKUP($B237,'ŠIFRANT ZA INDUSTRY'!J:J,1,0),0)=0,0,1)</f>
        <v>0</v>
      </c>
      <c r="P237">
        <f>IF(_xlfn.IFNA(VLOOKUP($B237,'ŠIFRANT ZA INDUSTRY'!K:K,1,0),0)=0,0,1)</f>
        <v>0</v>
      </c>
      <c r="Q237">
        <f>IF(_xlfn.IFNA(VLOOKUP($B237,'ŠIFRANT ZA INDUSTRY'!L:L,1,0),0)=0,0,1)</f>
        <v>0</v>
      </c>
      <c r="R237">
        <f>IF(_xlfn.IFNA(VLOOKUP($B237,'ŠIFRANT ZA INDUSTRY'!M:M,1,0),0)=0,0,1)</f>
        <v>0</v>
      </c>
      <c r="S237">
        <f>IF(_xlfn.IFNA(VLOOKUP($B237,'ŠIFRANT ZA INDUSTRY'!N:N,1,0),0)=0,0,1)</f>
        <v>0</v>
      </c>
      <c r="T237" t="b">
        <f t="shared" si="15"/>
        <v>1</v>
      </c>
    </row>
    <row r="238" spans="1:20" x14ac:dyDescent="0.3">
      <c r="A238" t="str">
        <f t="shared" si="14"/>
        <v>28.15</v>
      </c>
      <c r="B238" s="44" t="s">
        <v>915</v>
      </c>
      <c r="C238" s="25"/>
      <c r="D238" s="25" t="s">
        <v>914</v>
      </c>
      <c r="E238">
        <f t="shared" si="17"/>
        <v>1</v>
      </c>
      <c r="F238">
        <f>IF(_xlfn.IFNA(VLOOKUP(B238,'ŠIFRANT ZA INDUSTRY'!A:A,1,0),0)=0,0,1)</f>
        <v>0</v>
      </c>
      <c r="G238">
        <f>IF(_xlfn.IFNA(VLOOKUP($B238,'ŠIFRANT ZA INDUSTRY'!B:B,1,0),0)=0,0,1)</f>
        <v>0</v>
      </c>
      <c r="H238">
        <f>IF(_xlfn.IFNA(VLOOKUP($B238,'ŠIFRANT ZA INDUSTRY'!C:C,1,0),0)=0,0,1)</f>
        <v>0</v>
      </c>
      <c r="I238">
        <f>IF(_xlfn.IFNA(VLOOKUP($B238,'ŠIFRANT ZA INDUSTRY'!D:D,1,0),0)=0,0,1)</f>
        <v>0</v>
      </c>
      <c r="J238">
        <f>IF(_xlfn.IFNA(VLOOKUP($B238,'ŠIFRANT ZA INDUSTRY'!E:E,1,0),0)=0,0,1)</f>
        <v>0</v>
      </c>
      <c r="K238">
        <f>IF(_xlfn.IFNA(VLOOKUP($B238,'ŠIFRANT ZA INDUSTRY'!F:F,1,0),0)=0,0,1)</f>
        <v>1</v>
      </c>
      <c r="L238">
        <f>IF(_xlfn.IFNA(VLOOKUP($B238,'ŠIFRANT ZA INDUSTRY'!G:G,1,0),0)=0,0,1)</f>
        <v>0</v>
      </c>
      <c r="M238">
        <f>IF(_xlfn.IFNA(VLOOKUP($B238,'ŠIFRANT ZA INDUSTRY'!H:H,1,0),0)=0,0,1)</f>
        <v>0</v>
      </c>
      <c r="N238">
        <f>IF(_xlfn.IFNA(VLOOKUP($B238,'ŠIFRANT ZA INDUSTRY'!I:I,1,0),0)=0,0,1)</f>
        <v>1</v>
      </c>
      <c r="O238">
        <f>IF(_xlfn.IFNA(VLOOKUP($B238,'ŠIFRANT ZA INDUSTRY'!J:J,1,0),0)=0,0,1)</f>
        <v>0</v>
      </c>
      <c r="P238">
        <f>IF(_xlfn.IFNA(VLOOKUP($B238,'ŠIFRANT ZA INDUSTRY'!K:K,1,0),0)=0,0,1)</f>
        <v>0</v>
      </c>
      <c r="Q238">
        <f>IF(_xlfn.IFNA(VLOOKUP($B238,'ŠIFRANT ZA INDUSTRY'!L:L,1,0),0)=0,0,1)</f>
        <v>0</v>
      </c>
      <c r="R238">
        <f>IF(_xlfn.IFNA(VLOOKUP($B238,'ŠIFRANT ZA INDUSTRY'!M:M,1,0),0)=0,0,1)</f>
        <v>0</v>
      </c>
      <c r="S238">
        <f>IF(_xlfn.IFNA(VLOOKUP($B238,'ŠIFRANT ZA INDUSTRY'!N:N,1,0),0)=0,0,1)</f>
        <v>0</v>
      </c>
      <c r="T238" t="b">
        <f t="shared" si="15"/>
        <v>1</v>
      </c>
    </row>
    <row r="239" spans="1:20" x14ac:dyDescent="0.3">
      <c r="A239" t="str">
        <f t="shared" si="14"/>
        <v>28.21</v>
      </c>
      <c r="B239" s="44" t="s">
        <v>917</v>
      </c>
      <c r="C239" s="25"/>
      <c r="D239" s="25" t="s">
        <v>916</v>
      </c>
      <c r="E239">
        <f t="shared" si="17"/>
        <v>1</v>
      </c>
      <c r="F239">
        <f>IF(_xlfn.IFNA(VLOOKUP(B239,'ŠIFRANT ZA INDUSTRY'!A:A,1,0),0)=0,0,1)</f>
        <v>0</v>
      </c>
      <c r="G239">
        <f>IF(_xlfn.IFNA(VLOOKUP($B239,'ŠIFRANT ZA INDUSTRY'!B:B,1,0),0)=0,0,1)</f>
        <v>0</v>
      </c>
      <c r="H239">
        <f>IF(_xlfn.IFNA(VLOOKUP($B239,'ŠIFRANT ZA INDUSTRY'!C:C,1,0),0)=0,0,1)</f>
        <v>0</v>
      </c>
      <c r="I239">
        <f>IF(_xlfn.IFNA(VLOOKUP($B239,'ŠIFRANT ZA INDUSTRY'!D:D,1,0),0)=0,0,1)</f>
        <v>0</v>
      </c>
      <c r="J239">
        <f>IF(_xlfn.IFNA(VLOOKUP($B239,'ŠIFRANT ZA INDUSTRY'!E:E,1,0),0)=0,0,1)</f>
        <v>0</v>
      </c>
      <c r="K239">
        <f>IF(_xlfn.IFNA(VLOOKUP($B239,'ŠIFRANT ZA INDUSTRY'!F:F,1,0),0)=0,0,1)</f>
        <v>1</v>
      </c>
      <c r="L239">
        <f>IF(_xlfn.IFNA(VLOOKUP($B239,'ŠIFRANT ZA INDUSTRY'!G:G,1,0),0)=0,0,1)</f>
        <v>0</v>
      </c>
      <c r="M239">
        <f>IF(_xlfn.IFNA(VLOOKUP($B239,'ŠIFRANT ZA INDUSTRY'!H:H,1,0),0)=0,0,1)</f>
        <v>0</v>
      </c>
      <c r="N239">
        <f>IF(_xlfn.IFNA(VLOOKUP($B239,'ŠIFRANT ZA INDUSTRY'!I:I,1,0),0)=0,0,1)</f>
        <v>1</v>
      </c>
      <c r="O239">
        <f>IF(_xlfn.IFNA(VLOOKUP($B239,'ŠIFRANT ZA INDUSTRY'!J:J,1,0),0)=0,0,1)</f>
        <v>0</v>
      </c>
      <c r="P239">
        <f>IF(_xlfn.IFNA(VLOOKUP($B239,'ŠIFRANT ZA INDUSTRY'!K:K,1,0),0)=0,0,1)</f>
        <v>0</v>
      </c>
      <c r="Q239">
        <f>IF(_xlfn.IFNA(VLOOKUP($B239,'ŠIFRANT ZA INDUSTRY'!L:L,1,0),0)=0,0,1)</f>
        <v>0</v>
      </c>
      <c r="R239">
        <f>IF(_xlfn.IFNA(VLOOKUP($B239,'ŠIFRANT ZA INDUSTRY'!M:M,1,0),0)=0,0,1)</f>
        <v>0</v>
      </c>
      <c r="S239">
        <f>IF(_xlfn.IFNA(VLOOKUP($B239,'ŠIFRANT ZA INDUSTRY'!N:N,1,0),0)=0,0,1)</f>
        <v>0</v>
      </c>
      <c r="T239" t="b">
        <f t="shared" si="15"/>
        <v>1</v>
      </c>
    </row>
    <row r="240" spans="1:20" x14ac:dyDescent="0.3">
      <c r="A240" t="str">
        <f t="shared" si="14"/>
        <v>28.22</v>
      </c>
      <c r="B240" s="44" t="s">
        <v>919</v>
      </c>
      <c r="C240" s="25"/>
      <c r="D240" s="25" t="s">
        <v>918</v>
      </c>
      <c r="E240">
        <f t="shared" si="17"/>
        <v>1</v>
      </c>
      <c r="F240">
        <f>IF(_xlfn.IFNA(VLOOKUP(B240,'ŠIFRANT ZA INDUSTRY'!A:A,1,0),0)=0,0,1)</f>
        <v>0</v>
      </c>
      <c r="G240">
        <f>IF(_xlfn.IFNA(VLOOKUP($B240,'ŠIFRANT ZA INDUSTRY'!B:B,1,0),0)=0,0,1)</f>
        <v>0</v>
      </c>
      <c r="H240">
        <f>IF(_xlfn.IFNA(VLOOKUP($B240,'ŠIFRANT ZA INDUSTRY'!C:C,1,0),0)=0,0,1)</f>
        <v>0</v>
      </c>
      <c r="I240">
        <f>IF(_xlfn.IFNA(VLOOKUP($B240,'ŠIFRANT ZA INDUSTRY'!D:D,1,0),0)=0,0,1)</f>
        <v>0</v>
      </c>
      <c r="J240">
        <f>IF(_xlfn.IFNA(VLOOKUP($B240,'ŠIFRANT ZA INDUSTRY'!E:E,1,0),0)=0,0,1)</f>
        <v>0</v>
      </c>
      <c r="K240">
        <f>IF(_xlfn.IFNA(VLOOKUP($B240,'ŠIFRANT ZA INDUSTRY'!F:F,1,0),0)=0,0,1)</f>
        <v>1</v>
      </c>
      <c r="L240">
        <f>IF(_xlfn.IFNA(VLOOKUP($B240,'ŠIFRANT ZA INDUSTRY'!G:G,1,0),0)=0,0,1)</f>
        <v>0</v>
      </c>
      <c r="M240">
        <f>IF(_xlfn.IFNA(VLOOKUP($B240,'ŠIFRANT ZA INDUSTRY'!H:H,1,0),0)=0,0,1)</f>
        <v>0</v>
      </c>
      <c r="N240">
        <f>IF(_xlfn.IFNA(VLOOKUP($B240,'ŠIFRANT ZA INDUSTRY'!I:I,1,0),0)=0,0,1)</f>
        <v>1</v>
      </c>
      <c r="O240">
        <f>IF(_xlfn.IFNA(VLOOKUP($B240,'ŠIFRANT ZA INDUSTRY'!J:J,1,0),0)=0,0,1)</f>
        <v>0</v>
      </c>
      <c r="P240">
        <f>IF(_xlfn.IFNA(VLOOKUP($B240,'ŠIFRANT ZA INDUSTRY'!K:K,1,0),0)=0,0,1)</f>
        <v>0</v>
      </c>
      <c r="Q240">
        <f>IF(_xlfn.IFNA(VLOOKUP($B240,'ŠIFRANT ZA INDUSTRY'!L:L,1,0),0)=0,0,1)</f>
        <v>0</v>
      </c>
      <c r="R240">
        <f>IF(_xlfn.IFNA(VLOOKUP($B240,'ŠIFRANT ZA INDUSTRY'!M:M,1,0),0)=0,0,1)</f>
        <v>0</v>
      </c>
      <c r="S240">
        <f>IF(_xlfn.IFNA(VLOOKUP($B240,'ŠIFRANT ZA INDUSTRY'!N:N,1,0),0)=0,0,1)</f>
        <v>0</v>
      </c>
      <c r="T240" t="b">
        <f t="shared" si="15"/>
        <v>1</v>
      </c>
    </row>
    <row r="241" spans="1:20" x14ac:dyDescent="0.3">
      <c r="A241" t="str">
        <f t="shared" si="14"/>
        <v>28.23</v>
      </c>
      <c r="B241" s="44" t="s">
        <v>921</v>
      </c>
      <c r="C241" s="25"/>
      <c r="D241" s="25" t="s">
        <v>920</v>
      </c>
      <c r="E241">
        <f t="shared" si="17"/>
        <v>1</v>
      </c>
      <c r="F241">
        <f>IF(_xlfn.IFNA(VLOOKUP(B241,'ŠIFRANT ZA INDUSTRY'!A:A,1,0),0)=0,0,1)</f>
        <v>0</v>
      </c>
      <c r="G241">
        <f>IF(_xlfn.IFNA(VLOOKUP($B241,'ŠIFRANT ZA INDUSTRY'!B:B,1,0),0)=0,0,1)</f>
        <v>0</v>
      </c>
      <c r="H241">
        <f>IF(_xlfn.IFNA(VLOOKUP($B241,'ŠIFRANT ZA INDUSTRY'!C:C,1,0),0)=0,0,1)</f>
        <v>0</v>
      </c>
      <c r="I241">
        <f>IF(_xlfn.IFNA(VLOOKUP($B241,'ŠIFRANT ZA INDUSTRY'!D:D,1,0),0)=0,0,1)</f>
        <v>0</v>
      </c>
      <c r="J241">
        <f>IF(_xlfn.IFNA(VLOOKUP($B241,'ŠIFRANT ZA INDUSTRY'!E:E,1,0),0)=0,0,1)</f>
        <v>0</v>
      </c>
      <c r="K241">
        <f>IF(_xlfn.IFNA(VLOOKUP($B241,'ŠIFRANT ZA INDUSTRY'!F:F,1,0),0)=0,0,1)</f>
        <v>1</v>
      </c>
      <c r="L241">
        <f>IF(_xlfn.IFNA(VLOOKUP($B241,'ŠIFRANT ZA INDUSTRY'!G:G,1,0),0)=0,0,1)</f>
        <v>0</v>
      </c>
      <c r="M241">
        <f>IF(_xlfn.IFNA(VLOOKUP($B241,'ŠIFRANT ZA INDUSTRY'!H:H,1,0),0)=0,0,1)</f>
        <v>0</v>
      </c>
      <c r="N241">
        <f>IF(_xlfn.IFNA(VLOOKUP($B241,'ŠIFRANT ZA INDUSTRY'!I:I,1,0),0)=0,0,1)</f>
        <v>1</v>
      </c>
      <c r="O241">
        <f>IF(_xlfn.IFNA(VLOOKUP($B241,'ŠIFRANT ZA INDUSTRY'!J:J,1,0),0)=0,0,1)</f>
        <v>0</v>
      </c>
      <c r="P241">
        <f>IF(_xlfn.IFNA(VLOOKUP($B241,'ŠIFRANT ZA INDUSTRY'!K:K,1,0),0)=0,0,1)</f>
        <v>0</v>
      </c>
      <c r="Q241">
        <f>IF(_xlfn.IFNA(VLOOKUP($B241,'ŠIFRANT ZA INDUSTRY'!L:L,1,0),0)=0,0,1)</f>
        <v>0</v>
      </c>
      <c r="R241">
        <f>IF(_xlfn.IFNA(VLOOKUP($B241,'ŠIFRANT ZA INDUSTRY'!M:M,1,0),0)=0,0,1)</f>
        <v>0</v>
      </c>
      <c r="S241">
        <f>IF(_xlfn.IFNA(VLOOKUP($B241,'ŠIFRANT ZA INDUSTRY'!N:N,1,0),0)=0,0,1)</f>
        <v>0</v>
      </c>
      <c r="T241" t="b">
        <f t="shared" si="15"/>
        <v>1</v>
      </c>
    </row>
    <row r="242" spans="1:20" x14ac:dyDescent="0.3">
      <c r="A242" t="str">
        <f t="shared" si="14"/>
        <v>28.24</v>
      </c>
      <c r="B242" s="44" t="s">
        <v>923</v>
      </c>
      <c r="C242" s="25"/>
      <c r="D242" s="25" t="s">
        <v>922</v>
      </c>
      <c r="E242">
        <f t="shared" si="17"/>
        <v>1</v>
      </c>
      <c r="F242">
        <f>IF(_xlfn.IFNA(VLOOKUP(B242,'ŠIFRANT ZA INDUSTRY'!A:A,1,0),0)=0,0,1)</f>
        <v>0</v>
      </c>
      <c r="G242">
        <f>IF(_xlfn.IFNA(VLOOKUP($B242,'ŠIFRANT ZA INDUSTRY'!B:B,1,0),0)=0,0,1)</f>
        <v>0</v>
      </c>
      <c r="H242">
        <f>IF(_xlfn.IFNA(VLOOKUP($B242,'ŠIFRANT ZA INDUSTRY'!C:C,1,0),0)=0,0,1)</f>
        <v>0</v>
      </c>
      <c r="I242">
        <f>IF(_xlfn.IFNA(VLOOKUP($B242,'ŠIFRANT ZA INDUSTRY'!D:D,1,0),0)=0,0,1)</f>
        <v>0</v>
      </c>
      <c r="J242">
        <f>IF(_xlfn.IFNA(VLOOKUP($B242,'ŠIFRANT ZA INDUSTRY'!E:E,1,0),0)=0,0,1)</f>
        <v>0</v>
      </c>
      <c r="K242">
        <f>IF(_xlfn.IFNA(VLOOKUP($B242,'ŠIFRANT ZA INDUSTRY'!F:F,1,0),0)=0,0,1)</f>
        <v>1</v>
      </c>
      <c r="L242">
        <f>IF(_xlfn.IFNA(VLOOKUP($B242,'ŠIFRANT ZA INDUSTRY'!G:G,1,0),0)=0,0,1)</f>
        <v>0</v>
      </c>
      <c r="M242">
        <f>IF(_xlfn.IFNA(VLOOKUP($B242,'ŠIFRANT ZA INDUSTRY'!H:H,1,0),0)=0,0,1)</f>
        <v>0</v>
      </c>
      <c r="N242">
        <f>IF(_xlfn.IFNA(VLOOKUP($B242,'ŠIFRANT ZA INDUSTRY'!I:I,1,0),0)=0,0,1)</f>
        <v>1</v>
      </c>
      <c r="O242">
        <f>IF(_xlfn.IFNA(VLOOKUP($B242,'ŠIFRANT ZA INDUSTRY'!J:J,1,0),0)=0,0,1)</f>
        <v>0</v>
      </c>
      <c r="P242">
        <f>IF(_xlfn.IFNA(VLOOKUP($B242,'ŠIFRANT ZA INDUSTRY'!K:K,1,0),0)=0,0,1)</f>
        <v>0</v>
      </c>
      <c r="Q242">
        <f>IF(_xlfn.IFNA(VLOOKUP($B242,'ŠIFRANT ZA INDUSTRY'!L:L,1,0),0)=0,0,1)</f>
        <v>0</v>
      </c>
      <c r="R242">
        <f>IF(_xlfn.IFNA(VLOOKUP($B242,'ŠIFRANT ZA INDUSTRY'!M:M,1,0),0)=0,0,1)</f>
        <v>0</v>
      </c>
      <c r="S242">
        <f>IF(_xlfn.IFNA(VLOOKUP($B242,'ŠIFRANT ZA INDUSTRY'!N:N,1,0),0)=0,0,1)</f>
        <v>0</v>
      </c>
      <c r="T242" t="b">
        <f t="shared" si="15"/>
        <v>1</v>
      </c>
    </row>
    <row r="243" spans="1:20" x14ac:dyDescent="0.3">
      <c r="A243" t="str">
        <f t="shared" si="14"/>
        <v>28.25</v>
      </c>
      <c r="B243" s="44" t="s">
        <v>925</v>
      </c>
      <c r="C243" s="25"/>
      <c r="D243" s="25" t="s">
        <v>924</v>
      </c>
      <c r="E243">
        <f t="shared" si="17"/>
        <v>1</v>
      </c>
      <c r="F243">
        <f>IF(_xlfn.IFNA(VLOOKUP(B243,'ŠIFRANT ZA INDUSTRY'!A:A,1,0),0)=0,0,1)</f>
        <v>0</v>
      </c>
      <c r="G243">
        <f>IF(_xlfn.IFNA(VLOOKUP($B243,'ŠIFRANT ZA INDUSTRY'!B:B,1,0),0)=0,0,1)</f>
        <v>0</v>
      </c>
      <c r="H243">
        <f>IF(_xlfn.IFNA(VLOOKUP($B243,'ŠIFRANT ZA INDUSTRY'!C:C,1,0),0)=0,0,1)</f>
        <v>0</v>
      </c>
      <c r="I243">
        <f>IF(_xlfn.IFNA(VLOOKUP($B243,'ŠIFRANT ZA INDUSTRY'!D:D,1,0),0)=0,0,1)</f>
        <v>0</v>
      </c>
      <c r="J243">
        <f>IF(_xlfn.IFNA(VLOOKUP($B243,'ŠIFRANT ZA INDUSTRY'!E:E,1,0),0)=0,0,1)</f>
        <v>0</v>
      </c>
      <c r="K243">
        <f>IF(_xlfn.IFNA(VLOOKUP($B243,'ŠIFRANT ZA INDUSTRY'!F:F,1,0),0)=0,0,1)</f>
        <v>1</v>
      </c>
      <c r="L243">
        <f>IF(_xlfn.IFNA(VLOOKUP($B243,'ŠIFRANT ZA INDUSTRY'!G:G,1,0),0)=0,0,1)</f>
        <v>0</v>
      </c>
      <c r="M243">
        <f>IF(_xlfn.IFNA(VLOOKUP($B243,'ŠIFRANT ZA INDUSTRY'!H:H,1,0),0)=0,0,1)</f>
        <v>0</v>
      </c>
      <c r="N243">
        <f>IF(_xlfn.IFNA(VLOOKUP($B243,'ŠIFRANT ZA INDUSTRY'!I:I,1,0),0)=0,0,1)</f>
        <v>1</v>
      </c>
      <c r="O243">
        <f>IF(_xlfn.IFNA(VLOOKUP($B243,'ŠIFRANT ZA INDUSTRY'!J:J,1,0),0)=0,0,1)</f>
        <v>0</v>
      </c>
      <c r="P243">
        <f>IF(_xlfn.IFNA(VLOOKUP($B243,'ŠIFRANT ZA INDUSTRY'!K:K,1,0),0)=0,0,1)</f>
        <v>0</v>
      </c>
      <c r="Q243">
        <f>IF(_xlfn.IFNA(VLOOKUP($B243,'ŠIFRANT ZA INDUSTRY'!L:L,1,0),0)=0,0,1)</f>
        <v>0</v>
      </c>
      <c r="R243">
        <f>IF(_xlfn.IFNA(VLOOKUP($B243,'ŠIFRANT ZA INDUSTRY'!M:M,1,0),0)=0,0,1)</f>
        <v>0</v>
      </c>
      <c r="S243">
        <f>IF(_xlfn.IFNA(VLOOKUP($B243,'ŠIFRANT ZA INDUSTRY'!N:N,1,0),0)=0,0,1)</f>
        <v>0</v>
      </c>
      <c r="T243" t="b">
        <f t="shared" si="15"/>
        <v>1</v>
      </c>
    </row>
    <row r="244" spans="1:20" x14ac:dyDescent="0.3">
      <c r="A244" t="str">
        <f t="shared" si="14"/>
        <v>28.29</v>
      </c>
      <c r="B244" s="44" t="s">
        <v>927</v>
      </c>
      <c r="C244" s="25"/>
      <c r="D244" s="25" t="s">
        <v>926</v>
      </c>
      <c r="E244">
        <f t="shared" si="17"/>
        <v>1</v>
      </c>
      <c r="F244">
        <f>IF(_xlfn.IFNA(VLOOKUP(B244,'ŠIFRANT ZA INDUSTRY'!A:A,1,0),0)=0,0,1)</f>
        <v>0</v>
      </c>
      <c r="G244">
        <f>IF(_xlfn.IFNA(VLOOKUP($B244,'ŠIFRANT ZA INDUSTRY'!B:B,1,0),0)=0,0,1)</f>
        <v>0</v>
      </c>
      <c r="H244">
        <f>IF(_xlfn.IFNA(VLOOKUP($B244,'ŠIFRANT ZA INDUSTRY'!C:C,1,0),0)=0,0,1)</f>
        <v>0</v>
      </c>
      <c r="I244">
        <f>IF(_xlfn.IFNA(VLOOKUP($B244,'ŠIFRANT ZA INDUSTRY'!D:D,1,0),0)=0,0,1)</f>
        <v>0</v>
      </c>
      <c r="J244">
        <f>IF(_xlfn.IFNA(VLOOKUP($B244,'ŠIFRANT ZA INDUSTRY'!E:E,1,0),0)=0,0,1)</f>
        <v>0</v>
      </c>
      <c r="K244">
        <f>IF(_xlfn.IFNA(VLOOKUP($B244,'ŠIFRANT ZA INDUSTRY'!F:F,1,0),0)=0,0,1)</f>
        <v>1</v>
      </c>
      <c r="L244">
        <f>IF(_xlfn.IFNA(VLOOKUP($B244,'ŠIFRANT ZA INDUSTRY'!G:G,1,0),0)=0,0,1)</f>
        <v>0</v>
      </c>
      <c r="M244">
        <f>IF(_xlfn.IFNA(VLOOKUP($B244,'ŠIFRANT ZA INDUSTRY'!H:H,1,0),0)=0,0,1)</f>
        <v>0</v>
      </c>
      <c r="N244">
        <f>IF(_xlfn.IFNA(VLOOKUP($B244,'ŠIFRANT ZA INDUSTRY'!I:I,1,0),0)=0,0,1)</f>
        <v>1</v>
      </c>
      <c r="O244">
        <f>IF(_xlfn.IFNA(VLOOKUP($B244,'ŠIFRANT ZA INDUSTRY'!J:J,1,0),0)=0,0,1)</f>
        <v>0</v>
      </c>
      <c r="P244">
        <f>IF(_xlfn.IFNA(VLOOKUP($B244,'ŠIFRANT ZA INDUSTRY'!K:K,1,0),0)=0,0,1)</f>
        <v>0</v>
      </c>
      <c r="Q244">
        <f>IF(_xlfn.IFNA(VLOOKUP($B244,'ŠIFRANT ZA INDUSTRY'!L:L,1,0),0)=0,0,1)</f>
        <v>0</v>
      </c>
      <c r="R244">
        <f>IF(_xlfn.IFNA(VLOOKUP($B244,'ŠIFRANT ZA INDUSTRY'!M:M,1,0),0)=0,0,1)</f>
        <v>0</v>
      </c>
      <c r="S244">
        <f>IF(_xlfn.IFNA(VLOOKUP($B244,'ŠIFRANT ZA INDUSTRY'!N:N,1,0),0)=0,0,1)</f>
        <v>0</v>
      </c>
      <c r="T244" t="b">
        <f t="shared" si="15"/>
        <v>1</v>
      </c>
    </row>
    <row r="245" spans="1:20" x14ac:dyDescent="0.3">
      <c r="A245" t="str">
        <f t="shared" si="14"/>
        <v>28.30</v>
      </c>
      <c r="B245" s="44" t="s">
        <v>929</v>
      </c>
      <c r="C245" s="25"/>
      <c r="D245" s="25" t="s">
        <v>928</v>
      </c>
      <c r="E245">
        <f t="shared" si="17"/>
        <v>1</v>
      </c>
      <c r="F245">
        <f>IF(_xlfn.IFNA(VLOOKUP(B245,'ŠIFRANT ZA INDUSTRY'!A:A,1,0),0)=0,0,1)</f>
        <v>0</v>
      </c>
      <c r="G245">
        <f>IF(_xlfn.IFNA(VLOOKUP($B245,'ŠIFRANT ZA INDUSTRY'!B:B,1,0),0)=0,0,1)</f>
        <v>0</v>
      </c>
      <c r="H245">
        <f>IF(_xlfn.IFNA(VLOOKUP($B245,'ŠIFRANT ZA INDUSTRY'!C:C,1,0),0)=0,0,1)</f>
        <v>0</v>
      </c>
      <c r="I245">
        <f>IF(_xlfn.IFNA(VLOOKUP($B245,'ŠIFRANT ZA INDUSTRY'!D:D,1,0),0)=0,0,1)</f>
        <v>0</v>
      </c>
      <c r="J245">
        <f>IF(_xlfn.IFNA(VLOOKUP($B245,'ŠIFRANT ZA INDUSTRY'!E:E,1,0),0)=0,0,1)</f>
        <v>0</v>
      </c>
      <c r="K245">
        <f>IF(_xlfn.IFNA(VLOOKUP($B245,'ŠIFRANT ZA INDUSTRY'!F:F,1,0),0)=0,0,1)</f>
        <v>1</v>
      </c>
      <c r="L245">
        <f>IF(_xlfn.IFNA(VLOOKUP($B245,'ŠIFRANT ZA INDUSTRY'!G:G,1,0),0)=0,0,1)</f>
        <v>0</v>
      </c>
      <c r="M245">
        <f>IF(_xlfn.IFNA(VLOOKUP($B245,'ŠIFRANT ZA INDUSTRY'!H:H,1,0),0)=0,0,1)</f>
        <v>0</v>
      </c>
      <c r="N245">
        <f>IF(_xlfn.IFNA(VLOOKUP($B245,'ŠIFRANT ZA INDUSTRY'!I:I,1,0),0)=0,0,1)</f>
        <v>1</v>
      </c>
      <c r="O245">
        <f>IF(_xlfn.IFNA(VLOOKUP($B245,'ŠIFRANT ZA INDUSTRY'!J:J,1,0),0)=0,0,1)</f>
        <v>0</v>
      </c>
      <c r="P245">
        <f>IF(_xlfn.IFNA(VLOOKUP($B245,'ŠIFRANT ZA INDUSTRY'!K:K,1,0),0)=0,0,1)</f>
        <v>0</v>
      </c>
      <c r="Q245">
        <f>IF(_xlfn.IFNA(VLOOKUP($B245,'ŠIFRANT ZA INDUSTRY'!L:L,1,0),0)=0,0,1)</f>
        <v>0</v>
      </c>
      <c r="R245">
        <f>IF(_xlfn.IFNA(VLOOKUP($B245,'ŠIFRANT ZA INDUSTRY'!M:M,1,0),0)=0,0,1)</f>
        <v>0</v>
      </c>
      <c r="S245">
        <f>IF(_xlfn.IFNA(VLOOKUP($B245,'ŠIFRANT ZA INDUSTRY'!N:N,1,0),0)=0,0,1)</f>
        <v>0</v>
      </c>
      <c r="T245" t="b">
        <f t="shared" si="15"/>
        <v>1</v>
      </c>
    </row>
    <row r="246" spans="1:20" x14ac:dyDescent="0.3">
      <c r="A246" t="str">
        <f t="shared" si="14"/>
        <v>28.41</v>
      </c>
      <c r="B246" s="44" t="s">
        <v>931</v>
      </c>
      <c r="C246" s="25"/>
      <c r="D246" s="25" t="s">
        <v>930</v>
      </c>
      <c r="E246">
        <f t="shared" si="17"/>
        <v>1</v>
      </c>
      <c r="F246">
        <f>IF(_xlfn.IFNA(VLOOKUP(B246,'ŠIFRANT ZA INDUSTRY'!A:A,1,0),0)=0,0,1)</f>
        <v>0</v>
      </c>
      <c r="G246">
        <f>IF(_xlfn.IFNA(VLOOKUP($B246,'ŠIFRANT ZA INDUSTRY'!B:B,1,0),0)=0,0,1)</f>
        <v>0</v>
      </c>
      <c r="H246">
        <f>IF(_xlfn.IFNA(VLOOKUP($B246,'ŠIFRANT ZA INDUSTRY'!C:C,1,0),0)=0,0,1)</f>
        <v>0</v>
      </c>
      <c r="I246">
        <f>IF(_xlfn.IFNA(VLOOKUP($B246,'ŠIFRANT ZA INDUSTRY'!D:D,1,0),0)=0,0,1)</f>
        <v>0</v>
      </c>
      <c r="J246">
        <f>IF(_xlfn.IFNA(VLOOKUP($B246,'ŠIFRANT ZA INDUSTRY'!E:E,1,0),0)=0,0,1)</f>
        <v>0</v>
      </c>
      <c r="K246">
        <f>IF(_xlfn.IFNA(VLOOKUP($B246,'ŠIFRANT ZA INDUSTRY'!F:F,1,0),0)=0,0,1)</f>
        <v>1</v>
      </c>
      <c r="L246">
        <f>IF(_xlfn.IFNA(VLOOKUP($B246,'ŠIFRANT ZA INDUSTRY'!G:G,1,0),0)=0,0,1)</f>
        <v>0</v>
      </c>
      <c r="M246">
        <f>IF(_xlfn.IFNA(VLOOKUP($B246,'ŠIFRANT ZA INDUSTRY'!H:H,1,0),0)=0,0,1)</f>
        <v>0</v>
      </c>
      <c r="N246">
        <f>IF(_xlfn.IFNA(VLOOKUP($B246,'ŠIFRANT ZA INDUSTRY'!I:I,1,0),0)=0,0,1)</f>
        <v>1</v>
      </c>
      <c r="O246">
        <f>IF(_xlfn.IFNA(VLOOKUP($B246,'ŠIFRANT ZA INDUSTRY'!J:J,1,0),0)=0,0,1)</f>
        <v>0</v>
      </c>
      <c r="P246">
        <f>IF(_xlfn.IFNA(VLOOKUP($B246,'ŠIFRANT ZA INDUSTRY'!K:K,1,0),0)=0,0,1)</f>
        <v>0</v>
      </c>
      <c r="Q246">
        <f>IF(_xlfn.IFNA(VLOOKUP($B246,'ŠIFRANT ZA INDUSTRY'!L:L,1,0),0)=0,0,1)</f>
        <v>0</v>
      </c>
      <c r="R246">
        <f>IF(_xlfn.IFNA(VLOOKUP($B246,'ŠIFRANT ZA INDUSTRY'!M:M,1,0),0)=0,0,1)</f>
        <v>0</v>
      </c>
      <c r="S246">
        <f>IF(_xlfn.IFNA(VLOOKUP($B246,'ŠIFRANT ZA INDUSTRY'!N:N,1,0),0)=0,0,1)</f>
        <v>0</v>
      </c>
      <c r="T246" t="b">
        <f t="shared" si="15"/>
        <v>1</v>
      </c>
    </row>
    <row r="247" spans="1:20" x14ac:dyDescent="0.3">
      <c r="A247" t="str">
        <f t="shared" si="14"/>
        <v>28.49</v>
      </c>
      <c r="B247" s="44" t="s">
        <v>933</v>
      </c>
      <c r="C247" s="25"/>
      <c r="D247" s="25" t="s">
        <v>932</v>
      </c>
      <c r="E247">
        <f t="shared" si="17"/>
        <v>1</v>
      </c>
      <c r="F247">
        <f>IF(_xlfn.IFNA(VLOOKUP(B247,'ŠIFRANT ZA INDUSTRY'!A:A,1,0),0)=0,0,1)</f>
        <v>0</v>
      </c>
      <c r="G247">
        <f>IF(_xlfn.IFNA(VLOOKUP($B247,'ŠIFRANT ZA INDUSTRY'!B:B,1,0),0)=0,0,1)</f>
        <v>0</v>
      </c>
      <c r="H247">
        <f>IF(_xlfn.IFNA(VLOOKUP($B247,'ŠIFRANT ZA INDUSTRY'!C:C,1,0),0)=0,0,1)</f>
        <v>0</v>
      </c>
      <c r="I247">
        <f>IF(_xlfn.IFNA(VLOOKUP($B247,'ŠIFRANT ZA INDUSTRY'!D:D,1,0),0)=0,0,1)</f>
        <v>0</v>
      </c>
      <c r="J247">
        <f>IF(_xlfn.IFNA(VLOOKUP($B247,'ŠIFRANT ZA INDUSTRY'!E:E,1,0),0)=0,0,1)</f>
        <v>0</v>
      </c>
      <c r="K247">
        <f>IF(_xlfn.IFNA(VLOOKUP($B247,'ŠIFRANT ZA INDUSTRY'!F:F,1,0),0)=0,0,1)</f>
        <v>1</v>
      </c>
      <c r="L247">
        <f>IF(_xlfn.IFNA(VLOOKUP($B247,'ŠIFRANT ZA INDUSTRY'!G:G,1,0),0)=0,0,1)</f>
        <v>0</v>
      </c>
      <c r="M247">
        <f>IF(_xlfn.IFNA(VLOOKUP($B247,'ŠIFRANT ZA INDUSTRY'!H:H,1,0),0)=0,0,1)</f>
        <v>0</v>
      </c>
      <c r="N247">
        <f>IF(_xlfn.IFNA(VLOOKUP($B247,'ŠIFRANT ZA INDUSTRY'!I:I,1,0),0)=0,0,1)</f>
        <v>1</v>
      </c>
      <c r="O247">
        <f>IF(_xlfn.IFNA(VLOOKUP($B247,'ŠIFRANT ZA INDUSTRY'!J:J,1,0),0)=0,0,1)</f>
        <v>0</v>
      </c>
      <c r="P247">
        <f>IF(_xlfn.IFNA(VLOOKUP($B247,'ŠIFRANT ZA INDUSTRY'!K:K,1,0),0)=0,0,1)</f>
        <v>0</v>
      </c>
      <c r="Q247">
        <f>IF(_xlfn.IFNA(VLOOKUP($B247,'ŠIFRANT ZA INDUSTRY'!L:L,1,0),0)=0,0,1)</f>
        <v>0</v>
      </c>
      <c r="R247">
        <f>IF(_xlfn.IFNA(VLOOKUP($B247,'ŠIFRANT ZA INDUSTRY'!M:M,1,0),0)=0,0,1)</f>
        <v>0</v>
      </c>
      <c r="S247">
        <f>IF(_xlfn.IFNA(VLOOKUP($B247,'ŠIFRANT ZA INDUSTRY'!N:N,1,0),0)=0,0,1)</f>
        <v>0</v>
      </c>
      <c r="T247" t="b">
        <f t="shared" si="15"/>
        <v>1</v>
      </c>
    </row>
    <row r="248" spans="1:20" x14ac:dyDescent="0.3">
      <c r="A248" t="str">
        <f t="shared" si="14"/>
        <v>28.91</v>
      </c>
      <c r="B248" s="44" t="s">
        <v>935</v>
      </c>
      <c r="C248" s="25"/>
      <c r="D248" s="25" t="s">
        <v>934</v>
      </c>
      <c r="E248">
        <f t="shared" si="17"/>
        <v>1</v>
      </c>
      <c r="F248">
        <f>IF(_xlfn.IFNA(VLOOKUP(B248,'ŠIFRANT ZA INDUSTRY'!A:A,1,0),0)=0,0,1)</f>
        <v>0</v>
      </c>
      <c r="G248">
        <f>IF(_xlfn.IFNA(VLOOKUP($B248,'ŠIFRANT ZA INDUSTRY'!B:B,1,0),0)=0,0,1)</f>
        <v>0</v>
      </c>
      <c r="H248">
        <f>IF(_xlfn.IFNA(VLOOKUP($B248,'ŠIFRANT ZA INDUSTRY'!C:C,1,0),0)=0,0,1)</f>
        <v>0</v>
      </c>
      <c r="I248">
        <f>IF(_xlfn.IFNA(VLOOKUP($B248,'ŠIFRANT ZA INDUSTRY'!D:D,1,0),0)=0,0,1)</f>
        <v>0</v>
      </c>
      <c r="J248">
        <f>IF(_xlfn.IFNA(VLOOKUP($B248,'ŠIFRANT ZA INDUSTRY'!E:E,1,0),0)=0,0,1)</f>
        <v>0</v>
      </c>
      <c r="K248">
        <f>IF(_xlfn.IFNA(VLOOKUP($B248,'ŠIFRANT ZA INDUSTRY'!F:F,1,0),0)=0,0,1)</f>
        <v>1</v>
      </c>
      <c r="L248">
        <f>IF(_xlfn.IFNA(VLOOKUP($B248,'ŠIFRANT ZA INDUSTRY'!G:G,1,0),0)=0,0,1)</f>
        <v>0</v>
      </c>
      <c r="M248">
        <f>IF(_xlfn.IFNA(VLOOKUP($B248,'ŠIFRANT ZA INDUSTRY'!H:H,1,0),0)=0,0,1)</f>
        <v>0</v>
      </c>
      <c r="N248">
        <f>IF(_xlfn.IFNA(VLOOKUP($B248,'ŠIFRANT ZA INDUSTRY'!I:I,1,0),0)=0,0,1)</f>
        <v>1</v>
      </c>
      <c r="O248">
        <f>IF(_xlfn.IFNA(VLOOKUP($B248,'ŠIFRANT ZA INDUSTRY'!J:J,1,0),0)=0,0,1)</f>
        <v>0</v>
      </c>
      <c r="P248">
        <f>IF(_xlfn.IFNA(VLOOKUP($B248,'ŠIFRANT ZA INDUSTRY'!K:K,1,0),0)=0,0,1)</f>
        <v>0</v>
      </c>
      <c r="Q248">
        <f>IF(_xlfn.IFNA(VLOOKUP($B248,'ŠIFRANT ZA INDUSTRY'!L:L,1,0),0)=0,0,1)</f>
        <v>0</v>
      </c>
      <c r="R248">
        <f>IF(_xlfn.IFNA(VLOOKUP($B248,'ŠIFRANT ZA INDUSTRY'!M:M,1,0),0)=0,0,1)</f>
        <v>0</v>
      </c>
      <c r="S248">
        <f>IF(_xlfn.IFNA(VLOOKUP($B248,'ŠIFRANT ZA INDUSTRY'!N:N,1,0),0)=0,0,1)</f>
        <v>0</v>
      </c>
      <c r="T248" t="b">
        <f t="shared" si="15"/>
        <v>1</v>
      </c>
    </row>
    <row r="249" spans="1:20" x14ac:dyDescent="0.3">
      <c r="A249" t="str">
        <f t="shared" si="14"/>
        <v>28.92</v>
      </c>
      <c r="B249" s="44" t="s">
        <v>937</v>
      </c>
      <c r="C249" s="25"/>
      <c r="D249" s="25" t="s">
        <v>936</v>
      </c>
      <c r="E249">
        <f t="shared" si="17"/>
        <v>1</v>
      </c>
      <c r="F249">
        <f>IF(_xlfn.IFNA(VLOOKUP(B249,'ŠIFRANT ZA INDUSTRY'!A:A,1,0),0)=0,0,1)</f>
        <v>0</v>
      </c>
      <c r="G249">
        <f>IF(_xlfn.IFNA(VLOOKUP($B249,'ŠIFRANT ZA INDUSTRY'!B:B,1,0),0)=0,0,1)</f>
        <v>0</v>
      </c>
      <c r="H249">
        <f>IF(_xlfn.IFNA(VLOOKUP($B249,'ŠIFRANT ZA INDUSTRY'!C:C,1,0),0)=0,0,1)</f>
        <v>0</v>
      </c>
      <c r="I249">
        <f>IF(_xlfn.IFNA(VLOOKUP($B249,'ŠIFRANT ZA INDUSTRY'!D:D,1,0),0)=0,0,1)</f>
        <v>0</v>
      </c>
      <c r="J249">
        <f>IF(_xlfn.IFNA(VLOOKUP($B249,'ŠIFRANT ZA INDUSTRY'!E:E,1,0),0)=0,0,1)</f>
        <v>0</v>
      </c>
      <c r="K249">
        <f>IF(_xlfn.IFNA(VLOOKUP($B249,'ŠIFRANT ZA INDUSTRY'!F:F,1,0),0)=0,0,1)</f>
        <v>1</v>
      </c>
      <c r="L249">
        <f>IF(_xlfn.IFNA(VLOOKUP($B249,'ŠIFRANT ZA INDUSTRY'!G:G,1,0),0)=0,0,1)</f>
        <v>0</v>
      </c>
      <c r="M249">
        <f>IF(_xlfn.IFNA(VLOOKUP($B249,'ŠIFRANT ZA INDUSTRY'!H:H,1,0),0)=0,0,1)</f>
        <v>0</v>
      </c>
      <c r="N249">
        <f>IF(_xlfn.IFNA(VLOOKUP($B249,'ŠIFRANT ZA INDUSTRY'!I:I,1,0),0)=0,0,1)</f>
        <v>1</v>
      </c>
      <c r="O249">
        <f>IF(_xlfn.IFNA(VLOOKUP($B249,'ŠIFRANT ZA INDUSTRY'!J:J,1,0),0)=0,0,1)</f>
        <v>0</v>
      </c>
      <c r="P249">
        <f>IF(_xlfn.IFNA(VLOOKUP($B249,'ŠIFRANT ZA INDUSTRY'!K:K,1,0),0)=0,0,1)</f>
        <v>0</v>
      </c>
      <c r="Q249">
        <f>IF(_xlfn.IFNA(VLOOKUP($B249,'ŠIFRANT ZA INDUSTRY'!L:L,1,0),0)=0,0,1)</f>
        <v>0</v>
      </c>
      <c r="R249">
        <f>IF(_xlfn.IFNA(VLOOKUP($B249,'ŠIFRANT ZA INDUSTRY'!M:M,1,0),0)=0,0,1)</f>
        <v>0</v>
      </c>
      <c r="S249">
        <f>IF(_xlfn.IFNA(VLOOKUP($B249,'ŠIFRANT ZA INDUSTRY'!N:N,1,0),0)=0,0,1)</f>
        <v>0</v>
      </c>
      <c r="T249" t="b">
        <f t="shared" si="15"/>
        <v>1</v>
      </c>
    </row>
    <row r="250" spans="1:20" x14ac:dyDescent="0.3">
      <c r="A250" t="str">
        <f t="shared" si="14"/>
        <v>28.93</v>
      </c>
      <c r="B250" s="44" t="s">
        <v>939</v>
      </c>
      <c r="C250" s="25"/>
      <c r="D250" s="25" t="s">
        <v>938</v>
      </c>
      <c r="E250">
        <f t="shared" si="17"/>
        <v>1</v>
      </c>
      <c r="F250">
        <f>IF(_xlfn.IFNA(VLOOKUP(B250,'ŠIFRANT ZA INDUSTRY'!A:A,1,0),0)=0,0,1)</f>
        <v>0</v>
      </c>
      <c r="G250">
        <f>IF(_xlfn.IFNA(VLOOKUP($B250,'ŠIFRANT ZA INDUSTRY'!B:B,1,0),0)=0,0,1)</f>
        <v>0</v>
      </c>
      <c r="H250">
        <f>IF(_xlfn.IFNA(VLOOKUP($B250,'ŠIFRANT ZA INDUSTRY'!C:C,1,0),0)=0,0,1)</f>
        <v>0</v>
      </c>
      <c r="I250">
        <f>IF(_xlfn.IFNA(VLOOKUP($B250,'ŠIFRANT ZA INDUSTRY'!D:D,1,0),0)=0,0,1)</f>
        <v>0</v>
      </c>
      <c r="J250">
        <f>IF(_xlfn.IFNA(VLOOKUP($B250,'ŠIFRANT ZA INDUSTRY'!E:E,1,0),0)=0,0,1)</f>
        <v>0</v>
      </c>
      <c r="K250">
        <f>IF(_xlfn.IFNA(VLOOKUP($B250,'ŠIFRANT ZA INDUSTRY'!F:F,1,0),0)=0,0,1)</f>
        <v>1</v>
      </c>
      <c r="L250">
        <f>IF(_xlfn.IFNA(VLOOKUP($B250,'ŠIFRANT ZA INDUSTRY'!G:G,1,0),0)=0,0,1)</f>
        <v>0</v>
      </c>
      <c r="M250">
        <f>IF(_xlfn.IFNA(VLOOKUP($B250,'ŠIFRANT ZA INDUSTRY'!H:H,1,0),0)=0,0,1)</f>
        <v>0</v>
      </c>
      <c r="N250">
        <f>IF(_xlfn.IFNA(VLOOKUP($B250,'ŠIFRANT ZA INDUSTRY'!I:I,1,0),0)=0,0,1)</f>
        <v>1</v>
      </c>
      <c r="O250">
        <f>IF(_xlfn.IFNA(VLOOKUP($B250,'ŠIFRANT ZA INDUSTRY'!J:J,1,0),0)=0,0,1)</f>
        <v>0</v>
      </c>
      <c r="P250">
        <f>IF(_xlfn.IFNA(VLOOKUP($B250,'ŠIFRANT ZA INDUSTRY'!K:K,1,0),0)=0,0,1)</f>
        <v>0</v>
      </c>
      <c r="Q250">
        <f>IF(_xlfn.IFNA(VLOOKUP($B250,'ŠIFRANT ZA INDUSTRY'!L:L,1,0),0)=0,0,1)</f>
        <v>0</v>
      </c>
      <c r="R250">
        <f>IF(_xlfn.IFNA(VLOOKUP($B250,'ŠIFRANT ZA INDUSTRY'!M:M,1,0),0)=0,0,1)</f>
        <v>0</v>
      </c>
      <c r="S250">
        <f>IF(_xlfn.IFNA(VLOOKUP($B250,'ŠIFRANT ZA INDUSTRY'!N:N,1,0),0)=0,0,1)</f>
        <v>0</v>
      </c>
      <c r="T250" t="b">
        <f t="shared" si="15"/>
        <v>1</v>
      </c>
    </row>
    <row r="251" spans="1:20" x14ac:dyDescent="0.3">
      <c r="A251" t="str">
        <f t="shared" si="14"/>
        <v>28.94</v>
      </c>
      <c r="B251" s="44" t="s">
        <v>941</v>
      </c>
      <c r="C251" s="25"/>
      <c r="D251" s="25" t="s">
        <v>940</v>
      </c>
      <c r="E251">
        <f t="shared" si="17"/>
        <v>1</v>
      </c>
      <c r="F251">
        <f>IF(_xlfn.IFNA(VLOOKUP(B251,'ŠIFRANT ZA INDUSTRY'!A:A,1,0),0)=0,0,1)</f>
        <v>0</v>
      </c>
      <c r="G251">
        <f>IF(_xlfn.IFNA(VLOOKUP($B251,'ŠIFRANT ZA INDUSTRY'!B:B,1,0),0)=0,0,1)</f>
        <v>0</v>
      </c>
      <c r="H251">
        <f>IF(_xlfn.IFNA(VLOOKUP($B251,'ŠIFRANT ZA INDUSTRY'!C:C,1,0),0)=0,0,1)</f>
        <v>0</v>
      </c>
      <c r="I251">
        <f>IF(_xlfn.IFNA(VLOOKUP($B251,'ŠIFRANT ZA INDUSTRY'!D:D,1,0),0)=0,0,1)</f>
        <v>0</v>
      </c>
      <c r="J251">
        <f>IF(_xlfn.IFNA(VLOOKUP($B251,'ŠIFRANT ZA INDUSTRY'!E:E,1,0),0)=0,0,1)</f>
        <v>0</v>
      </c>
      <c r="K251">
        <f>IF(_xlfn.IFNA(VLOOKUP($B251,'ŠIFRANT ZA INDUSTRY'!F:F,1,0),0)=0,0,1)</f>
        <v>1</v>
      </c>
      <c r="L251">
        <f>IF(_xlfn.IFNA(VLOOKUP($B251,'ŠIFRANT ZA INDUSTRY'!G:G,1,0),0)=0,0,1)</f>
        <v>0</v>
      </c>
      <c r="M251">
        <f>IF(_xlfn.IFNA(VLOOKUP($B251,'ŠIFRANT ZA INDUSTRY'!H:H,1,0),0)=0,0,1)</f>
        <v>0</v>
      </c>
      <c r="N251">
        <f>IF(_xlfn.IFNA(VLOOKUP($B251,'ŠIFRANT ZA INDUSTRY'!I:I,1,0),0)=0,0,1)</f>
        <v>1</v>
      </c>
      <c r="O251">
        <f>IF(_xlfn.IFNA(VLOOKUP($B251,'ŠIFRANT ZA INDUSTRY'!J:J,1,0),0)=0,0,1)</f>
        <v>0</v>
      </c>
      <c r="P251">
        <f>IF(_xlfn.IFNA(VLOOKUP($B251,'ŠIFRANT ZA INDUSTRY'!K:K,1,0),0)=0,0,1)</f>
        <v>0</v>
      </c>
      <c r="Q251">
        <f>IF(_xlfn.IFNA(VLOOKUP($B251,'ŠIFRANT ZA INDUSTRY'!L:L,1,0),0)=0,0,1)</f>
        <v>0</v>
      </c>
      <c r="R251">
        <f>IF(_xlfn.IFNA(VLOOKUP($B251,'ŠIFRANT ZA INDUSTRY'!M:M,1,0),0)=0,0,1)</f>
        <v>0</v>
      </c>
      <c r="S251">
        <f>IF(_xlfn.IFNA(VLOOKUP($B251,'ŠIFRANT ZA INDUSTRY'!N:N,1,0),0)=0,0,1)</f>
        <v>0</v>
      </c>
      <c r="T251" t="b">
        <f t="shared" si="15"/>
        <v>1</v>
      </c>
    </row>
    <row r="252" spans="1:20" x14ac:dyDescent="0.3">
      <c r="A252" t="str">
        <f t="shared" si="14"/>
        <v>28.95</v>
      </c>
      <c r="B252" s="44" t="s">
        <v>943</v>
      </c>
      <c r="C252" s="25"/>
      <c r="D252" s="25" t="s">
        <v>942</v>
      </c>
      <c r="E252">
        <f t="shared" si="17"/>
        <v>1</v>
      </c>
      <c r="F252">
        <f>IF(_xlfn.IFNA(VLOOKUP(B252,'ŠIFRANT ZA INDUSTRY'!A:A,1,0),0)=0,0,1)</f>
        <v>0</v>
      </c>
      <c r="G252">
        <f>IF(_xlfn.IFNA(VLOOKUP($B252,'ŠIFRANT ZA INDUSTRY'!B:B,1,0),0)=0,0,1)</f>
        <v>0</v>
      </c>
      <c r="H252">
        <f>IF(_xlfn.IFNA(VLOOKUP($B252,'ŠIFRANT ZA INDUSTRY'!C:C,1,0),0)=0,0,1)</f>
        <v>0</v>
      </c>
      <c r="I252">
        <f>IF(_xlfn.IFNA(VLOOKUP($B252,'ŠIFRANT ZA INDUSTRY'!D:D,1,0),0)=0,0,1)</f>
        <v>0</v>
      </c>
      <c r="J252">
        <f>IF(_xlfn.IFNA(VLOOKUP($B252,'ŠIFRANT ZA INDUSTRY'!E:E,1,0),0)=0,0,1)</f>
        <v>0</v>
      </c>
      <c r="K252">
        <f>IF(_xlfn.IFNA(VLOOKUP($B252,'ŠIFRANT ZA INDUSTRY'!F:F,1,0),0)=0,0,1)</f>
        <v>1</v>
      </c>
      <c r="L252">
        <f>IF(_xlfn.IFNA(VLOOKUP($B252,'ŠIFRANT ZA INDUSTRY'!G:G,1,0),0)=0,0,1)</f>
        <v>0</v>
      </c>
      <c r="M252">
        <f>IF(_xlfn.IFNA(VLOOKUP($B252,'ŠIFRANT ZA INDUSTRY'!H:H,1,0),0)=0,0,1)</f>
        <v>0</v>
      </c>
      <c r="N252">
        <f>IF(_xlfn.IFNA(VLOOKUP($B252,'ŠIFRANT ZA INDUSTRY'!I:I,1,0),0)=0,0,1)</f>
        <v>1</v>
      </c>
      <c r="O252">
        <f>IF(_xlfn.IFNA(VLOOKUP($B252,'ŠIFRANT ZA INDUSTRY'!J:J,1,0),0)=0,0,1)</f>
        <v>0</v>
      </c>
      <c r="P252">
        <f>IF(_xlfn.IFNA(VLOOKUP($B252,'ŠIFRANT ZA INDUSTRY'!K:K,1,0),0)=0,0,1)</f>
        <v>0</v>
      </c>
      <c r="Q252">
        <f>IF(_xlfn.IFNA(VLOOKUP($B252,'ŠIFRANT ZA INDUSTRY'!L:L,1,0),0)=0,0,1)</f>
        <v>0</v>
      </c>
      <c r="R252">
        <f>IF(_xlfn.IFNA(VLOOKUP($B252,'ŠIFRANT ZA INDUSTRY'!M:M,1,0),0)=0,0,1)</f>
        <v>0</v>
      </c>
      <c r="S252">
        <f>IF(_xlfn.IFNA(VLOOKUP($B252,'ŠIFRANT ZA INDUSTRY'!N:N,1,0),0)=0,0,1)</f>
        <v>0</v>
      </c>
      <c r="T252" t="b">
        <f t="shared" si="15"/>
        <v>1</v>
      </c>
    </row>
    <row r="253" spans="1:20" x14ac:dyDescent="0.3">
      <c r="A253" t="str">
        <f t="shared" si="14"/>
        <v>28.96</v>
      </c>
      <c r="B253" s="44" t="s">
        <v>945</v>
      </c>
      <c r="C253" s="25"/>
      <c r="D253" s="25" t="s">
        <v>944</v>
      </c>
      <c r="E253">
        <f t="shared" si="17"/>
        <v>1</v>
      </c>
      <c r="F253">
        <f>IF(_xlfn.IFNA(VLOOKUP(B253,'ŠIFRANT ZA INDUSTRY'!A:A,1,0),0)=0,0,1)</f>
        <v>0</v>
      </c>
      <c r="G253">
        <f>IF(_xlfn.IFNA(VLOOKUP($B253,'ŠIFRANT ZA INDUSTRY'!B:B,1,0),0)=0,0,1)</f>
        <v>1</v>
      </c>
      <c r="H253">
        <f>IF(_xlfn.IFNA(VLOOKUP($B253,'ŠIFRANT ZA INDUSTRY'!C:C,1,0),0)=0,0,1)</f>
        <v>0</v>
      </c>
      <c r="I253">
        <f>IF(_xlfn.IFNA(VLOOKUP($B253,'ŠIFRANT ZA INDUSTRY'!D:D,1,0),0)=0,0,1)</f>
        <v>0</v>
      </c>
      <c r="J253">
        <f>IF(_xlfn.IFNA(VLOOKUP($B253,'ŠIFRANT ZA INDUSTRY'!E:E,1,0),0)=0,0,1)</f>
        <v>0</v>
      </c>
      <c r="K253">
        <f>IF(_xlfn.IFNA(VLOOKUP($B253,'ŠIFRANT ZA INDUSTRY'!F:F,1,0),0)=0,0,1)</f>
        <v>1</v>
      </c>
      <c r="L253">
        <f>IF(_xlfn.IFNA(VLOOKUP($B253,'ŠIFRANT ZA INDUSTRY'!G:G,1,0),0)=0,0,1)</f>
        <v>0</v>
      </c>
      <c r="M253">
        <f>IF(_xlfn.IFNA(VLOOKUP($B253,'ŠIFRANT ZA INDUSTRY'!H:H,1,0),0)=0,0,1)</f>
        <v>0</v>
      </c>
      <c r="N253">
        <f>IF(_xlfn.IFNA(VLOOKUP($B253,'ŠIFRANT ZA INDUSTRY'!I:I,1,0),0)=0,0,1)</f>
        <v>1</v>
      </c>
      <c r="O253">
        <f>IF(_xlfn.IFNA(VLOOKUP($B253,'ŠIFRANT ZA INDUSTRY'!J:J,1,0),0)=0,0,1)</f>
        <v>0</v>
      </c>
      <c r="P253">
        <f>IF(_xlfn.IFNA(VLOOKUP($B253,'ŠIFRANT ZA INDUSTRY'!K:K,1,0),0)=0,0,1)</f>
        <v>0</v>
      </c>
      <c r="Q253">
        <f>IF(_xlfn.IFNA(VLOOKUP($B253,'ŠIFRANT ZA INDUSTRY'!L:L,1,0),0)=0,0,1)</f>
        <v>0</v>
      </c>
      <c r="R253">
        <f>IF(_xlfn.IFNA(VLOOKUP($B253,'ŠIFRANT ZA INDUSTRY'!M:M,1,0),0)=0,0,1)</f>
        <v>0</v>
      </c>
      <c r="S253">
        <f>IF(_xlfn.IFNA(VLOOKUP($B253,'ŠIFRANT ZA INDUSTRY'!N:N,1,0),0)=0,0,1)</f>
        <v>0</v>
      </c>
      <c r="T253" t="b">
        <f t="shared" si="15"/>
        <v>1</v>
      </c>
    </row>
    <row r="254" spans="1:20" x14ac:dyDescent="0.3">
      <c r="A254" t="str">
        <f t="shared" si="14"/>
        <v>28.99</v>
      </c>
      <c r="B254" s="44" t="s">
        <v>947</v>
      </c>
      <c r="C254" s="25"/>
      <c r="D254" s="25" t="s">
        <v>946</v>
      </c>
      <c r="E254">
        <f t="shared" si="17"/>
        <v>1</v>
      </c>
      <c r="F254">
        <f>IF(_xlfn.IFNA(VLOOKUP(B254,'ŠIFRANT ZA INDUSTRY'!A:A,1,0),0)=0,0,1)</f>
        <v>0</v>
      </c>
      <c r="G254">
        <f>IF(_xlfn.IFNA(VLOOKUP($B254,'ŠIFRANT ZA INDUSTRY'!B:B,1,0),0)=0,0,1)</f>
        <v>0</v>
      </c>
      <c r="H254">
        <f>IF(_xlfn.IFNA(VLOOKUP($B254,'ŠIFRANT ZA INDUSTRY'!C:C,1,0),0)=0,0,1)</f>
        <v>0</v>
      </c>
      <c r="I254">
        <f>IF(_xlfn.IFNA(VLOOKUP($B254,'ŠIFRANT ZA INDUSTRY'!D:D,1,0),0)=0,0,1)</f>
        <v>0</v>
      </c>
      <c r="J254">
        <f>IF(_xlfn.IFNA(VLOOKUP($B254,'ŠIFRANT ZA INDUSTRY'!E:E,1,0),0)=0,0,1)</f>
        <v>0</v>
      </c>
      <c r="K254">
        <f>IF(_xlfn.IFNA(VLOOKUP($B254,'ŠIFRANT ZA INDUSTRY'!F:F,1,0),0)=0,0,1)</f>
        <v>1</v>
      </c>
      <c r="L254">
        <f>IF(_xlfn.IFNA(VLOOKUP($B254,'ŠIFRANT ZA INDUSTRY'!G:G,1,0),0)=0,0,1)</f>
        <v>0</v>
      </c>
      <c r="M254">
        <f>IF(_xlfn.IFNA(VLOOKUP($B254,'ŠIFRANT ZA INDUSTRY'!H:H,1,0),0)=0,0,1)</f>
        <v>0</v>
      </c>
      <c r="N254">
        <f>IF(_xlfn.IFNA(VLOOKUP($B254,'ŠIFRANT ZA INDUSTRY'!I:I,1,0),0)=0,0,1)</f>
        <v>1</v>
      </c>
      <c r="O254">
        <f>IF(_xlfn.IFNA(VLOOKUP($B254,'ŠIFRANT ZA INDUSTRY'!J:J,1,0),0)=0,0,1)</f>
        <v>0</v>
      </c>
      <c r="P254">
        <f>IF(_xlfn.IFNA(VLOOKUP($B254,'ŠIFRANT ZA INDUSTRY'!K:K,1,0),0)=0,0,1)</f>
        <v>0</v>
      </c>
      <c r="Q254">
        <f>IF(_xlfn.IFNA(VLOOKUP($B254,'ŠIFRANT ZA INDUSTRY'!L:L,1,0),0)=0,0,1)</f>
        <v>0</v>
      </c>
      <c r="R254">
        <f>IF(_xlfn.IFNA(VLOOKUP($B254,'ŠIFRANT ZA INDUSTRY'!M:M,1,0),0)=0,0,1)</f>
        <v>0</v>
      </c>
      <c r="S254">
        <f>IF(_xlfn.IFNA(VLOOKUP($B254,'ŠIFRANT ZA INDUSTRY'!N:N,1,0),0)=0,0,1)</f>
        <v>0</v>
      </c>
      <c r="T254" t="b">
        <f t="shared" si="15"/>
        <v>1</v>
      </c>
    </row>
    <row r="255" spans="1:20" x14ac:dyDescent="0.3">
      <c r="A255" t="str">
        <f t="shared" si="14"/>
        <v>29.10</v>
      </c>
      <c r="B255" s="44" t="s">
        <v>949</v>
      </c>
      <c r="C255" s="25"/>
      <c r="D255" s="25" t="s">
        <v>948</v>
      </c>
      <c r="E255">
        <f t="shared" si="17"/>
        <v>1</v>
      </c>
      <c r="F255">
        <f>IF(_xlfn.IFNA(VLOOKUP(B255,'ŠIFRANT ZA INDUSTRY'!A:A,1,0),0)=0,0,1)</f>
        <v>0</v>
      </c>
      <c r="G255">
        <f>IF(_xlfn.IFNA(VLOOKUP($B255,'ŠIFRANT ZA INDUSTRY'!B:B,1,0),0)=0,0,1)</f>
        <v>0</v>
      </c>
      <c r="H255">
        <f>IF(_xlfn.IFNA(VLOOKUP($B255,'ŠIFRANT ZA INDUSTRY'!C:C,1,0),0)=0,0,1)</f>
        <v>0</v>
      </c>
      <c r="I255">
        <f>IF(_xlfn.IFNA(VLOOKUP($B255,'ŠIFRANT ZA INDUSTRY'!D:D,1,0),0)=0,0,1)</f>
        <v>0</v>
      </c>
      <c r="J255">
        <f>IF(_xlfn.IFNA(VLOOKUP($B255,'ŠIFRANT ZA INDUSTRY'!E:E,1,0),0)=0,0,1)</f>
        <v>0</v>
      </c>
      <c r="K255">
        <f>IF(_xlfn.IFNA(VLOOKUP($B255,'ŠIFRANT ZA INDUSTRY'!F:F,1,0),0)=0,0,1)</f>
        <v>0</v>
      </c>
      <c r="L255">
        <f>IF(_xlfn.IFNA(VLOOKUP($B255,'ŠIFRANT ZA INDUSTRY'!G:G,1,0),0)=0,0,1)</f>
        <v>1</v>
      </c>
      <c r="M255">
        <f>IF(_xlfn.IFNA(VLOOKUP($B255,'ŠIFRANT ZA INDUSTRY'!H:H,1,0),0)=0,0,1)</f>
        <v>0</v>
      </c>
      <c r="N255">
        <f>IF(_xlfn.IFNA(VLOOKUP($B255,'ŠIFRANT ZA INDUSTRY'!I:I,1,0),0)=0,0,1)</f>
        <v>0</v>
      </c>
      <c r="O255">
        <f>IF(_xlfn.IFNA(VLOOKUP($B255,'ŠIFRANT ZA INDUSTRY'!J:J,1,0),0)=0,0,1)</f>
        <v>0</v>
      </c>
      <c r="P255">
        <f>IF(_xlfn.IFNA(VLOOKUP($B255,'ŠIFRANT ZA INDUSTRY'!K:K,1,0),0)=0,0,1)</f>
        <v>0</v>
      </c>
      <c r="Q255">
        <f>IF(_xlfn.IFNA(VLOOKUP($B255,'ŠIFRANT ZA INDUSTRY'!L:L,1,0),0)=0,0,1)</f>
        <v>0</v>
      </c>
      <c r="R255">
        <f>IF(_xlfn.IFNA(VLOOKUP($B255,'ŠIFRANT ZA INDUSTRY'!M:M,1,0),0)=0,0,1)</f>
        <v>0</v>
      </c>
      <c r="S255">
        <f>IF(_xlfn.IFNA(VLOOKUP($B255,'ŠIFRANT ZA INDUSTRY'!N:N,1,0),0)=0,0,1)</f>
        <v>0</v>
      </c>
      <c r="T255" t="b">
        <f t="shared" si="15"/>
        <v>1</v>
      </c>
    </row>
    <row r="256" spans="1:20" x14ac:dyDescent="0.3">
      <c r="A256" t="str">
        <f t="shared" si="14"/>
        <v>29.20</v>
      </c>
      <c r="B256" s="44" t="s">
        <v>951</v>
      </c>
      <c r="C256" s="25"/>
      <c r="D256" s="25" t="s">
        <v>950</v>
      </c>
      <c r="E256">
        <f t="shared" si="17"/>
        <v>1</v>
      </c>
      <c r="F256">
        <f>IF(_xlfn.IFNA(VLOOKUP(B256,'ŠIFRANT ZA INDUSTRY'!A:A,1,0),0)=0,0,1)</f>
        <v>0</v>
      </c>
      <c r="G256">
        <f>IF(_xlfn.IFNA(VLOOKUP($B256,'ŠIFRANT ZA INDUSTRY'!B:B,1,0),0)=0,0,1)</f>
        <v>0</v>
      </c>
      <c r="H256">
        <f>IF(_xlfn.IFNA(VLOOKUP($B256,'ŠIFRANT ZA INDUSTRY'!C:C,1,0),0)=0,0,1)</f>
        <v>0</v>
      </c>
      <c r="I256">
        <f>IF(_xlfn.IFNA(VLOOKUP($B256,'ŠIFRANT ZA INDUSTRY'!D:D,1,0),0)=0,0,1)</f>
        <v>0</v>
      </c>
      <c r="J256">
        <f>IF(_xlfn.IFNA(VLOOKUP($B256,'ŠIFRANT ZA INDUSTRY'!E:E,1,0),0)=0,0,1)</f>
        <v>0</v>
      </c>
      <c r="K256">
        <f>IF(_xlfn.IFNA(VLOOKUP($B256,'ŠIFRANT ZA INDUSTRY'!F:F,1,0),0)=0,0,1)</f>
        <v>0</v>
      </c>
      <c r="L256">
        <f>IF(_xlfn.IFNA(VLOOKUP($B256,'ŠIFRANT ZA INDUSTRY'!G:G,1,0),0)=0,0,1)</f>
        <v>1</v>
      </c>
      <c r="M256">
        <f>IF(_xlfn.IFNA(VLOOKUP($B256,'ŠIFRANT ZA INDUSTRY'!H:H,1,0),0)=0,0,1)</f>
        <v>0</v>
      </c>
      <c r="N256">
        <f>IF(_xlfn.IFNA(VLOOKUP($B256,'ŠIFRANT ZA INDUSTRY'!I:I,1,0),0)=0,0,1)</f>
        <v>0</v>
      </c>
      <c r="O256">
        <f>IF(_xlfn.IFNA(VLOOKUP($B256,'ŠIFRANT ZA INDUSTRY'!J:J,1,0),0)=0,0,1)</f>
        <v>0</v>
      </c>
      <c r="P256">
        <f>IF(_xlfn.IFNA(VLOOKUP($B256,'ŠIFRANT ZA INDUSTRY'!K:K,1,0),0)=0,0,1)</f>
        <v>0</v>
      </c>
      <c r="Q256">
        <f>IF(_xlfn.IFNA(VLOOKUP($B256,'ŠIFRANT ZA INDUSTRY'!L:L,1,0),0)=0,0,1)</f>
        <v>0</v>
      </c>
      <c r="R256">
        <f>IF(_xlfn.IFNA(VLOOKUP($B256,'ŠIFRANT ZA INDUSTRY'!M:M,1,0),0)=0,0,1)</f>
        <v>0</v>
      </c>
      <c r="S256">
        <f>IF(_xlfn.IFNA(VLOOKUP($B256,'ŠIFRANT ZA INDUSTRY'!N:N,1,0),0)=0,0,1)</f>
        <v>0</v>
      </c>
      <c r="T256" t="b">
        <f t="shared" si="15"/>
        <v>1</v>
      </c>
    </row>
    <row r="257" spans="1:20" x14ac:dyDescent="0.3">
      <c r="A257" t="str">
        <f t="shared" si="14"/>
        <v>29.31</v>
      </c>
      <c r="B257" s="44" t="s">
        <v>953</v>
      </c>
      <c r="C257" s="25"/>
      <c r="D257" s="25" t="s">
        <v>952</v>
      </c>
      <c r="E257">
        <f t="shared" si="17"/>
        <v>1</v>
      </c>
      <c r="F257">
        <f>IF(_xlfn.IFNA(VLOOKUP(B257,'ŠIFRANT ZA INDUSTRY'!A:A,1,0),0)=0,0,1)</f>
        <v>0</v>
      </c>
      <c r="G257">
        <f>IF(_xlfn.IFNA(VLOOKUP($B257,'ŠIFRANT ZA INDUSTRY'!B:B,1,0),0)=0,0,1)</f>
        <v>0</v>
      </c>
      <c r="H257">
        <f>IF(_xlfn.IFNA(VLOOKUP($B257,'ŠIFRANT ZA INDUSTRY'!C:C,1,0),0)=0,0,1)</f>
        <v>0</v>
      </c>
      <c r="I257">
        <f>IF(_xlfn.IFNA(VLOOKUP($B257,'ŠIFRANT ZA INDUSTRY'!D:D,1,0),0)=0,0,1)</f>
        <v>0</v>
      </c>
      <c r="J257">
        <f>IF(_xlfn.IFNA(VLOOKUP($B257,'ŠIFRANT ZA INDUSTRY'!E:E,1,0),0)=0,0,1)</f>
        <v>0</v>
      </c>
      <c r="K257">
        <f>IF(_xlfn.IFNA(VLOOKUP($B257,'ŠIFRANT ZA INDUSTRY'!F:F,1,0),0)=0,0,1)</f>
        <v>0</v>
      </c>
      <c r="L257">
        <f>IF(_xlfn.IFNA(VLOOKUP($B257,'ŠIFRANT ZA INDUSTRY'!G:G,1,0),0)=0,0,1)</f>
        <v>1</v>
      </c>
      <c r="M257">
        <f>IF(_xlfn.IFNA(VLOOKUP($B257,'ŠIFRANT ZA INDUSTRY'!H:H,1,0),0)=0,0,1)</f>
        <v>0</v>
      </c>
      <c r="N257">
        <f>IF(_xlfn.IFNA(VLOOKUP($B257,'ŠIFRANT ZA INDUSTRY'!I:I,1,0),0)=0,0,1)</f>
        <v>0</v>
      </c>
      <c r="O257">
        <f>IF(_xlfn.IFNA(VLOOKUP($B257,'ŠIFRANT ZA INDUSTRY'!J:J,1,0),0)=0,0,1)</f>
        <v>0</v>
      </c>
      <c r="P257">
        <f>IF(_xlfn.IFNA(VLOOKUP($B257,'ŠIFRANT ZA INDUSTRY'!K:K,1,0),0)=0,0,1)</f>
        <v>0</v>
      </c>
      <c r="Q257">
        <f>IF(_xlfn.IFNA(VLOOKUP($B257,'ŠIFRANT ZA INDUSTRY'!L:L,1,0),0)=0,0,1)</f>
        <v>0</v>
      </c>
      <c r="R257">
        <f>IF(_xlfn.IFNA(VLOOKUP($B257,'ŠIFRANT ZA INDUSTRY'!M:M,1,0),0)=0,0,1)</f>
        <v>0</v>
      </c>
      <c r="S257">
        <f>IF(_xlfn.IFNA(VLOOKUP($B257,'ŠIFRANT ZA INDUSTRY'!N:N,1,0),0)=0,0,1)</f>
        <v>0</v>
      </c>
      <c r="T257" t="b">
        <f t="shared" si="15"/>
        <v>1</v>
      </c>
    </row>
    <row r="258" spans="1:20" x14ac:dyDescent="0.3">
      <c r="A258" t="str">
        <f t="shared" si="14"/>
        <v>29.32</v>
      </c>
      <c r="B258" s="44" t="s">
        <v>955</v>
      </c>
      <c r="C258" s="25"/>
      <c r="D258" s="25" t="s">
        <v>954</v>
      </c>
      <c r="E258">
        <f t="shared" si="17"/>
        <v>1</v>
      </c>
      <c r="F258">
        <f>IF(_xlfn.IFNA(VLOOKUP(B258,'ŠIFRANT ZA INDUSTRY'!A:A,1,0),0)=0,0,1)</f>
        <v>0</v>
      </c>
      <c r="G258">
        <f>IF(_xlfn.IFNA(VLOOKUP($B258,'ŠIFRANT ZA INDUSTRY'!B:B,1,0),0)=0,0,1)</f>
        <v>0</v>
      </c>
      <c r="H258">
        <f>IF(_xlfn.IFNA(VLOOKUP($B258,'ŠIFRANT ZA INDUSTRY'!C:C,1,0),0)=0,0,1)</f>
        <v>0</v>
      </c>
      <c r="I258">
        <f>IF(_xlfn.IFNA(VLOOKUP($B258,'ŠIFRANT ZA INDUSTRY'!D:D,1,0),0)=0,0,1)</f>
        <v>0</v>
      </c>
      <c r="J258">
        <f>IF(_xlfn.IFNA(VLOOKUP($B258,'ŠIFRANT ZA INDUSTRY'!E:E,1,0),0)=0,0,1)</f>
        <v>0</v>
      </c>
      <c r="K258">
        <f>IF(_xlfn.IFNA(VLOOKUP($B258,'ŠIFRANT ZA INDUSTRY'!F:F,1,0),0)=0,0,1)</f>
        <v>0</v>
      </c>
      <c r="L258">
        <f>IF(_xlfn.IFNA(VLOOKUP($B258,'ŠIFRANT ZA INDUSTRY'!G:G,1,0),0)=0,0,1)</f>
        <v>1</v>
      </c>
      <c r="M258">
        <f>IF(_xlfn.IFNA(VLOOKUP($B258,'ŠIFRANT ZA INDUSTRY'!H:H,1,0),0)=0,0,1)</f>
        <v>0</v>
      </c>
      <c r="N258">
        <f>IF(_xlfn.IFNA(VLOOKUP($B258,'ŠIFRANT ZA INDUSTRY'!I:I,1,0),0)=0,0,1)</f>
        <v>0</v>
      </c>
      <c r="O258">
        <f>IF(_xlfn.IFNA(VLOOKUP($B258,'ŠIFRANT ZA INDUSTRY'!J:J,1,0),0)=0,0,1)</f>
        <v>0</v>
      </c>
      <c r="P258">
        <f>IF(_xlfn.IFNA(VLOOKUP($B258,'ŠIFRANT ZA INDUSTRY'!K:K,1,0),0)=0,0,1)</f>
        <v>0</v>
      </c>
      <c r="Q258">
        <f>IF(_xlfn.IFNA(VLOOKUP($B258,'ŠIFRANT ZA INDUSTRY'!L:L,1,0),0)=0,0,1)</f>
        <v>0</v>
      </c>
      <c r="R258">
        <f>IF(_xlfn.IFNA(VLOOKUP($B258,'ŠIFRANT ZA INDUSTRY'!M:M,1,0),0)=0,0,1)</f>
        <v>0</v>
      </c>
      <c r="S258">
        <f>IF(_xlfn.IFNA(VLOOKUP($B258,'ŠIFRANT ZA INDUSTRY'!N:N,1,0),0)=0,0,1)</f>
        <v>0</v>
      </c>
      <c r="T258" t="b">
        <f t="shared" si="15"/>
        <v>1</v>
      </c>
    </row>
    <row r="259" spans="1:20" x14ac:dyDescent="0.3">
      <c r="A259" t="str">
        <f t="shared" si="14"/>
        <v>30.11</v>
      </c>
      <c r="B259" s="44" t="s">
        <v>957</v>
      </c>
      <c r="C259" s="25"/>
      <c r="D259" s="25" t="s">
        <v>956</v>
      </c>
      <c r="E259">
        <f t="shared" si="17"/>
        <v>1</v>
      </c>
      <c r="F259">
        <f>IF(_xlfn.IFNA(VLOOKUP(B259,'ŠIFRANT ZA INDUSTRY'!A:A,1,0),0)=0,0,1)</f>
        <v>0</v>
      </c>
      <c r="G259">
        <f>IF(_xlfn.IFNA(VLOOKUP($B259,'ŠIFRANT ZA INDUSTRY'!B:B,1,0),0)=0,0,1)</f>
        <v>0</v>
      </c>
      <c r="H259">
        <f>IF(_xlfn.IFNA(VLOOKUP($B259,'ŠIFRANT ZA INDUSTRY'!C:C,1,0),0)=0,0,1)</f>
        <v>0</v>
      </c>
      <c r="I259">
        <f>IF(_xlfn.IFNA(VLOOKUP($B259,'ŠIFRANT ZA INDUSTRY'!D:D,1,0),0)=0,0,1)</f>
        <v>0</v>
      </c>
      <c r="J259">
        <f>IF(_xlfn.IFNA(VLOOKUP($B259,'ŠIFRANT ZA INDUSTRY'!E:E,1,0),0)=0,0,1)</f>
        <v>0</v>
      </c>
      <c r="K259">
        <f>IF(_xlfn.IFNA(VLOOKUP($B259,'ŠIFRANT ZA INDUSTRY'!F:F,1,0),0)=0,0,1)</f>
        <v>0</v>
      </c>
      <c r="L259">
        <f>IF(_xlfn.IFNA(VLOOKUP($B259,'ŠIFRANT ZA INDUSTRY'!G:G,1,0),0)=0,0,1)</f>
        <v>0</v>
      </c>
      <c r="M259">
        <f>IF(_xlfn.IFNA(VLOOKUP($B259,'ŠIFRANT ZA INDUSTRY'!H:H,1,0),0)=0,0,1)</f>
        <v>0</v>
      </c>
      <c r="N259">
        <f>IF(_xlfn.IFNA(VLOOKUP($B259,'ŠIFRANT ZA INDUSTRY'!I:I,1,0),0)=0,0,1)</f>
        <v>0</v>
      </c>
      <c r="O259">
        <f>IF(_xlfn.IFNA(VLOOKUP($B259,'ŠIFRANT ZA INDUSTRY'!J:J,1,0),0)=0,0,1)</f>
        <v>0</v>
      </c>
      <c r="P259">
        <f>IF(_xlfn.IFNA(VLOOKUP($B259,'ŠIFRANT ZA INDUSTRY'!K:K,1,0),0)=0,0,1)</f>
        <v>0</v>
      </c>
      <c r="Q259">
        <f>IF(_xlfn.IFNA(VLOOKUP($B259,'ŠIFRANT ZA INDUSTRY'!L:L,1,0),0)=0,0,1)</f>
        <v>0</v>
      </c>
      <c r="R259">
        <f>IF(_xlfn.IFNA(VLOOKUP($B259,'ŠIFRANT ZA INDUSTRY'!M:M,1,0),0)=0,0,1)</f>
        <v>0</v>
      </c>
      <c r="S259">
        <f>IF(_xlfn.IFNA(VLOOKUP($B259,'ŠIFRANT ZA INDUSTRY'!N:N,1,0),0)=0,0,1)</f>
        <v>0</v>
      </c>
      <c r="T259" t="b">
        <f t="shared" si="15"/>
        <v>0</v>
      </c>
    </row>
    <row r="260" spans="1:20" x14ac:dyDescent="0.3">
      <c r="A260" t="str">
        <f t="shared" ref="A260:A323" si="18">LEFT(B260,5)</f>
        <v>30.12</v>
      </c>
      <c r="B260" s="44" t="s">
        <v>959</v>
      </c>
      <c r="C260" s="25"/>
      <c r="D260" s="25" t="s">
        <v>958</v>
      </c>
      <c r="E260">
        <f t="shared" si="17"/>
        <v>1</v>
      </c>
      <c r="F260">
        <f>IF(_xlfn.IFNA(VLOOKUP(B260,'ŠIFRANT ZA INDUSTRY'!A:A,1,0),0)=0,0,1)</f>
        <v>0</v>
      </c>
      <c r="G260">
        <f>IF(_xlfn.IFNA(VLOOKUP($B260,'ŠIFRANT ZA INDUSTRY'!B:B,1,0),0)=0,0,1)</f>
        <v>0</v>
      </c>
      <c r="H260">
        <f>IF(_xlfn.IFNA(VLOOKUP($B260,'ŠIFRANT ZA INDUSTRY'!C:C,1,0),0)=0,0,1)</f>
        <v>0</v>
      </c>
      <c r="I260">
        <f>IF(_xlfn.IFNA(VLOOKUP($B260,'ŠIFRANT ZA INDUSTRY'!D:D,1,0),0)=0,0,1)</f>
        <v>0</v>
      </c>
      <c r="J260">
        <f>IF(_xlfn.IFNA(VLOOKUP($B260,'ŠIFRANT ZA INDUSTRY'!E:E,1,0),0)=0,0,1)</f>
        <v>0</v>
      </c>
      <c r="K260">
        <f>IF(_xlfn.IFNA(VLOOKUP($B260,'ŠIFRANT ZA INDUSTRY'!F:F,1,0),0)=0,0,1)</f>
        <v>0</v>
      </c>
      <c r="L260">
        <f>IF(_xlfn.IFNA(VLOOKUP($B260,'ŠIFRANT ZA INDUSTRY'!G:G,1,0),0)=0,0,1)</f>
        <v>0</v>
      </c>
      <c r="M260">
        <f>IF(_xlfn.IFNA(VLOOKUP($B260,'ŠIFRANT ZA INDUSTRY'!H:H,1,0),0)=0,0,1)</f>
        <v>0</v>
      </c>
      <c r="N260">
        <f>IF(_xlfn.IFNA(VLOOKUP($B260,'ŠIFRANT ZA INDUSTRY'!I:I,1,0),0)=0,0,1)</f>
        <v>0</v>
      </c>
      <c r="O260">
        <f>IF(_xlfn.IFNA(VLOOKUP($B260,'ŠIFRANT ZA INDUSTRY'!J:J,1,0),0)=0,0,1)</f>
        <v>0</v>
      </c>
      <c r="P260">
        <f>IF(_xlfn.IFNA(VLOOKUP($B260,'ŠIFRANT ZA INDUSTRY'!K:K,1,0),0)=0,0,1)</f>
        <v>0</v>
      </c>
      <c r="Q260">
        <f>IF(_xlfn.IFNA(VLOOKUP($B260,'ŠIFRANT ZA INDUSTRY'!L:L,1,0),0)=0,0,1)</f>
        <v>0</v>
      </c>
      <c r="R260">
        <f>IF(_xlfn.IFNA(VLOOKUP($B260,'ŠIFRANT ZA INDUSTRY'!M:M,1,0),0)=0,0,1)</f>
        <v>0</v>
      </c>
      <c r="S260">
        <f>IF(_xlfn.IFNA(VLOOKUP($B260,'ŠIFRANT ZA INDUSTRY'!N:N,1,0),0)=0,0,1)</f>
        <v>0</v>
      </c>
      <c r="T260" t="b">
        <f t="shared" ref="T260:T323" si="19">IF(SUM(F260:S260)&gt;0,TRUE,FALSE)</f>
        <v>0</v>
      </c>
    </row>
    <row r="261" spans="1:20" x14ac:dyDescent="0.3">
      <c r="A261" t="str">
        <f t="shared" si="18"/>
        <v>30.20</v>
      </c>
      <c r="B261" s="44" t="s">
        <v>961</v>
      </c>
      <c r="C261" s="25"/>
      <c r="D261" s="25" t="s">
        <v>960</v>
      </c>
      <c r="E261">
        <f t="shared" si="17"/>
        <v>1</v>
      </c>
      <c r="F261">
        <f>IF(_xlfn.IFNA(VLOOKUP(B261,'ŠIFRANT ZA INDUSTRY'!A:A,1,0),0)=0,0,1)</f>
        <v>0</v>
      </c>
      <c r="G261">
        <f>IF(_xlfn.IFNA(VLOOKUP($B261,'ŠIFRANT ZA INDUSTRY'!B:B,1,0),0)=0,0,1)</f>
        <v>0</v>
      </c>
      <c r="H261">
        <f>IF(_xlfn.IFNA(VLOOKUP($B261,'ŠIFRANT ZA INDUSTRY'!C:C,1,0),0)=0,0,1)</f>
        <v>0</v>
      </c>
      <c r="I261">
        <f>IF(_xlfn.IFNA(VLOOKUP($B261,'ŠIFRANT ZA INDUSTRY'!D:D,1,0),0)=0,0,1)</f>
        <v>0</v>
      </c>
      <c r="J261">
        <f>IF(_xlfn.IFNA(VLOOKUP($B261,'ŠIFRANT ZA INDUSTRY'!E:E,1,0),0)=0,0,1)</f>
        <v>0</v>
      </c>
      <c r="K261">
        <f>IF(_xlfn.IFNA(VLOOKUP($B261,'ŠIFRANT ZA INDUSTRY'!F:F,1,0),0)=0,0,1)</f>
        <v>0</v>
      </c>
      <c r="L261">
        <f>IF(_xlfn.IFNA(VLOOKUP($B261,'ŠIFRANT ZA INDUSTRY'!G:G,1,0),0)=0,0,1)</f>
        <v>0</v>
      </c>
      <c r="M261">
        <f>IF(_xlfn.IFNA(VLOOKUP($B261,'ŠIFRANT ZA INDUSTRY'!H:H,1,0),0)=0,0,1)</f>
        <v>0</v>
      </c>
      <c r="N261">
        <f>IF(_xlfn.IFNA(VLOOKUP($B261,'ŠIFRANT ZA INDUSTRY'!I:I,1,0),0)=0,0,1)</f>
        <v>0</v>
      </c>
      <c r="O261">
        <f>IF(_xlfn.IFNA(VLOOKUP($B261,'ŠIFRANT ZA INDUSTRY'!J:J,1,0),0)=0,0,1)</f>
        <v>0</v>
      </c>
      <c r="P261">
        <f>IF(_xlfn.IFNA(VLOOKUP($B261,'ŠIFRANT ZA INDUSTRY'!K:K,1,0),0)=0,0,1)</f>
        <v>0</v>
      </c>
      <c r="Q261">
        <f>IF(_xlfn.IFNA(VLOOKUP($B261,'ŠIFRANT ZA INDUSTRY'!L:L,1,0),0)=0,0,1)</f>
        <v>0</v>
      </c>
      <c r="R261">
        <f>IF(_xlfn.IFNA(VLOOKUP($B261,'ŠIFRANT ZA INDUSTRY'!M:M,1,0),0)=0,0,1)</f>
        <v>0</v>
      </c>
      <c r="S261">
        <f>IF(_xlfn.IFNA(VLOOKUP($B261,'ŠIFRANT ZA INDUSTRY'!N:N,1,0),0)=0,0,1)</f>
        <v>0</v>
      </c>
      <c r="T261" t="b">
        <f t="shared" si="19"/>
        <v>0</v>
      </c>
    </row>
    <row r="262" spans="1:20" x14ac:dyDescent="0.3">
      <c r="A262" t="str">
        <f t="shared" si="18"/>
        <v>30.30</v>
      </c>
      <c r="B262" s="44" t="s">
        <v>963</v>
      </c>
      <c r="C262" s="25"/>
      <c r="D262" s="25" t="s">
        <v>962</v>
      </c>
      <c r="E262">
        <f t="shared" si="17"/>
        <v>1</v>
      </c>
      <c r="F262">
        <f>IF(_xlfn.IFNA(VLOOKUP(B262,'ŠIFRANT ZA INDUSTRY'!A:A,1,0),0)=0,0,1)</f>
        <v>0</v>
      </c>
      <c r="G262">
        <f>IF(_xlfn.IFNA(VLOOKUP($B262,'ŠIFRANT ZA INDUSTRY'!B:B,1,0),0)=0,0,1)</f>
        <v>0</v>
      </c>
      <c r="H262">
        <f>IF(_xlfn.IFNA(VLOOKUP($B262,'ŠIFRANT ZA INDUSTRY'!C:C,1,0),0)=0,0,1)</f>
        <v>0</v>
      </c>
      <c r="I262">
        <f>IF(_xlfn.IFNA(VLOOKUP($B262,'ŠIFRANT ZA INDUSTRY'!D:D,1,0),0)=0,0,1)</f>
        <v>0</v>
      </c>
      <c r="J262">
        <f>IF(_xlfn.IFNA(VLOOKUP($B262,'ŠIFRANT ZA INDUSTRY'!E:E,1,0),0)=0,0,1)</f>
        <v>0</v>
      </c>
      <c r="K262">
        <f>IF(_xlfn.IFNA(VLOOKUP($B262,'ŠIFRANT ZA INDUSTRY'!F:F,1,0),0)=0,0,1)</f>
        <v>0</v>
      </c>
      <c r="L262">
        <f>IF(_xlfn.IFNA(VLOOKUP($B262,'ŠIFRANT ZA INDUSTRY'!G:G,1,0),0)=0,0,1)</f>
        <v>0</v>
      </c>
      <c r="M262">
        <f>IF(_xlfn.IFNA(VLOOKUP($B262,'ŠIFRANT ZA INDUSTRY'!H:H,1,0),0)=0,0,1)</f>
        <v>0</v>
      </c>
      <c r="N262">
        <f>IF(_xlfn.IFNA(VLOOKUP($B262,'ŠIFRANT ZA INDUSTRY'!I:I,1,0),0)=0,0,1)</f>
        <v>0</v>
      </c>
      <c r="O262">
        <f>IF(_xlfn.IFNA(VLOOKUP($B262,'ŠIFRANT ZA INDUSTRY'!J:J,1,0),0)=0,0,1)</f>
        <v>0</v>
      </c>
      <c r="P262">
        <f>IF(_xlfn.IFNA(VLOOKUP($B262,'ŠIFRANT ZA INDUSTRY'!K:K,1,0),0)=0,0,1)</f>
        <v>0</v>
      </c>
      <c r="Q262">
        <f>IF(_xlfn.IFNA(VLOOKUP($B262,'ŠIFRANT ZA INDUSTRY'!L:L,1,0),0)=0,0,1)</f>
        <v>0</v>
      </c>
      <c r="R262">
        <f>IF(_xlfn.IFNA(VLOOKUP($B262,'ŠIFRANT ZA INDUSTRY'!M:M,1,0),0)=0,0,1)</f>
        <v>0</v>
      </c>
      <c r="S262">
        <f>IF(_xlfn.IFNA(VLOOKUP($B262,'ŠIFRANT ZA INDUSTRY'!N:N,1,0),0)=0,0,1)</f>
        <v>0</v>
      </c>
      <c r="T262" t="b">
        <f t="shared" si="19"/>
        <v>0</v>
      </c>
    </row>
    <row r="263" spans="1:20" x14ac:dyDescent="0.3">
      <c r="A263" t="str">
        <f t="shared" si="18"/>
        <v>30.40</v>
      </c>
      <c r="B263" s="44" t="s">
        <v>965</v>
      </c>
      <c r="C263" s="25"/>
      <c r="D263" s="25" t="s">
        <v>964</v>
      </c>
      <c r="E263">
        <f t="shared" ref="E263:E286" si="20">IF(LEN(B263)=6,1,0)</f>
        <v>1</v>
      </c>
      <c r="F263">
        <f>IF(_xlfn.IFNA(VLOOKUP(B263,'ŠIFRANT ZA INDUSTRY'!A:A,1,0),0)=0,0,1)</f>
        <v>0</v>
      </c>
      <c r="G263">
        <f>IF(_xlfn.IFNA(VLOOKUP($B263,'ŠIFRANT ZA INDUSTRY'!B:B,1,0),0)=0,0,1)</f>
        <v>0</v>
      </c>
      <c r="H263">
        <f>IF(_xlfn.IFNA(VLOOKUP($B263,'ŠIFRANT ZA INDUSTRY'!C:C,1,0),0)=0,0,1)</f>
        <v>0</v>
      </c>
      <c r="I263">
        <f>IF(_xlfn.IFNA(VLOOKUP($B263,'ŠIFRANT ZA INDUSTRY'!D:D,1,0),0)=0,0,1)</f>
        <v>0</v>
      </c>
      <c r="J263">
        <f>IF(_xlfn.IFNA(VLOOKUP($B263,'ŠIFRANT ZA INDUSTRY'!E:E,1,0),0)=0,0,1)</f>
        <v>0</v>
      </c>
      <c r="K263">
        <f>IF(_xlfn.IFNA(VLOOKUP($B263,'ŠIFRANT ZA INDUSTRY'!F:F,1,0),0)=0,0,1)</f>
        <v>0</v>
      </c>
      <c r="L263">
        <f>IF(_xlfn.IFNA(VLOOKUP($B263,'ŠIFRANT ZA INDUSTRY'!G:G,1,0),0)=0,0,1)</f>
        <v>0</v>
      </c>
      <c r="M263">
        <f>IF(_xlfn.IFNA(VLOOKUP($B263,'ŠIFRANT ZA INDUSTRY'!H:H,1,0),0)=0,0,1)</f>
        <v>0</v>
      </c>
      <c r="N263">
        <f>IF(_xlfn.IFNA(VLOOKUP($B263,'ŠIFRANT ZA INDUSTRY'!I:I,1,0),0)=0,0,1)</f>
        <v>0</v>
      </c>
      <c r="O263">
        <f>IF(_xlfn.IFNA(VLOOKUP($B263,'ŠIFRANT ZA INDUSTRY'!J:J,1,0),0)=0,0,1)</f>
        <v>0</v>
      </c>
      <c r="P263">
        <f>IF(_xlfn.IFNA(VLOOKUP($B263,'ŠIFRANT ZA INDUSTRY'!K:K,1,0),0)=0,0,1)</f>
        <v>0</v>
      </c>
      <c r="Q263">
        <f>IF(_xlfn.IFNA(VLOOKUP($B263,'ŠIFRANT ZA INDUSTRY'!L:L,1,0),0)=0,0,1)</f>
        <v>0</v>
      </c>
      <c r="R263">
        <f>IF(_xlfn.IFNA(VLOOKUP($B263,'ŠIFRANT ZA INDUSTRY'!M:M,1,0),0)=0,0,1)</f>
        <v>0</v>
      </c>
      <c r="S263">
        <f>IF(_xlfn.IFNA(VLOOKUP($B263,'ŠIFRANT ZA INDUSTRY'!N:N,1,0),0)=0,0,1)</f>
        <v>0</v>
      </c>
      <c r="T263" t="b">
        <f t="shared" si="19"/>
        <v>0</v>
      </c>
    </row>
    <row r="264" spans="1:20" x14ac:dyDescent="0.3">
      <c r="A264" t="str">
        <f t="shared" si="18"/>
        <v>30.91</v>
      </c>
      <c r="B264" s="44" t="s">
        <v>967</v>
      </c>
      <c r="C264" s="25"/>
      <c r="D264" s="25" t="s">
        <v>966</v>
      </c>
      <c r="E264">
        <f t="shared" si="20"/>
        <v>1</v>
      </c>
      <c r="F264">
        <f>IF(_xlfn.IFNA(VLOOKUP(B264,'ŠIFRANT ZA INDUSTRY'!A:A,1,0),0)=0,0,1)</f>
        <v>0</v>
      </c>
      <c r="G264">
        <f>IF(_xlfn.IFNA(VLOOKUP($B264,'ŠIFRANT ZA INDUSTRY'!B:B,1,0),0)=0,0,1)</f>
        <v>0</v>
      </c>
      <c r="H264">
        <f>IF(_xlfn.IFNA(VLOOKUP($B264,'ŠIFRANT ZA INDUSTRY'!C:C,1,0),0)=0,0,1)</f>
        <v>0</v>
      </c>
      <c r="I264">
        <f>IF(_xlfn.IFNA(VLOOKUP($B264,'ŠIFRANT ZA INDUSTRY'!D:D,1,0),0)=0,0,1)</f>
        <v>0</v>
      </c>
      <c r="J264">
        <f>IF(_xlfn.IFNA(VLOOKUP($B264,'ŠIFRANT ZA INDUSTRY'!E:E,1,0),0)=0,0,1)</f>
        <v>0</v>
      </c>
      <c r="K264">
        <f>IF(_xlfn.IFNA(VLOOKUP($B264,'ŠIFRANT ZA INDUSTRY'!F:F,1,0),0)=0,0,1)</f>
        <v>0</v>
      </c>
      <c r="L264">
        <f>IF(_xlfn.IFNA(VLOOKUP($B264,'ŠIFRANT ZA INDUSTRY'!G:G,1,0),0)=0,0,1)</f>
        <v>0</v>
      </c>
      <c r="M264">
        <f>IF(_xlfn.IFNA(VLOOKUP($B264,'ŠIFRANT ZA INDUSTRY'!H:H,1,0),0)=0,0,1)</f>
        <v>0</v>
      </c>
      <c r="N264">
        <f>IF(_xlfn.IFNA(VLOOKUP($B264,'ŠIFRANT ZA INDUSTRY'!I:I,1,0),0)=0,0,1)</f>
        <v>0</v>
      </c>
      <c r="O264">
        <f>IF(_xlfn.IFNA(VLOOKUP($B264,'ŠIFRANT ZA INDUSTRY'!J:J,1,0),0)=0,0,1)</f>
        <v>0</v>
      </c>
      <c r="P264">
        <f>IF(_xlfn.IFNA(VLOOKUP($B264,'ŠIFRANT ZA INDUSTRY'!K:K,1,0),0)=0,0,1)</f>
        <v>0</v>
      </c>
      <c r="Q264">
        <f>IF(_xlfn.IFNA(VLOOKUP($B264,'ŠIFRANT ZA INDUSTRY'!L:L,1,0),0)=0,0,1)</f>
        <v>0</v>
      </c>
      <c r="R264">
        <f>IF(_xlfn.IFNA(VLOOKUP($B264,'ŠIFRANT ZA INDUSTRY'!M:M,1,0),0)=0,0,1)</f>
        <v>0</v>
      </c>
      <c r="S264">
        <f>IF(_xlfn.IFNA(VLOOKUP($B264,'ŠIFRANT ZA INDUSTRY'!N:N,1,0),0)=0,0,1)</f>
        <v>0</v>
      </c>
      <c r="T264" t="b">
        <f t="shared" si="19"/>
        <v>0</v>
      </c>
    </row>
    <row r="265" spans="1:20" x14ac:dyDescent="0.3">
      <c r="A265" t="str">
        <f t="shared" si="18"/>
        <v>30.92</v>
      </c>
      <c r="B265" s="44" t="s">
        <v>969</v>
      </c>
      <c r="C265" s="25"/>
      <c r="D265" s="25" t="s">
        <v>968</v>
      </c>
      <c r="E265">
        <f t="shared" si="20"/>
        <v>1</v>
      </c>
      <c r="F265">
        <f>IF(_xlfn.IFNA(VLOOKUP(B265,'ŠIFRANT ZA INDUSTRY'!A:A,1,0),0)=0,0,1)</f>
        <v>0</v>
      </c>
      <c r="G265">
        <f>IF(_xlfn.IFNA(VLOOKUP($B265,'ŠIFRANT ZA INDUSTRY'!B:B,1,0),0)=0,0,1)</f>
        <v>0</v>
      </c>
      <c r="H265">
        <f>IF(_xlfn.IFNA(VLOOKUP($B265,'ŠIFRANT ZA INDUSTRY'!C:C,1,0),0)=0,0,1)</f>
        <v>0</v>
      </c>
      <c r="I265">
        <f>IF(_xlfn.IFNA(VLOOKUP($B265,'ŠIFRANT ZA INDUSTRY'!D:D,1,0),0)=0,0,1)</f>
        <v>0</v>
      </c>
      <c r="J265">
        <f>IF(_xlfn.IFNA(VLOOKUP($B265,'ŠIFRANT ZA INDUSTRY'!E:E,1,0),0)=0,0,1)</f>
        <v>0</v>
      </c>
      <c r="K265">
        <f>IF(_xlfn.IFNA(VLOOKUP($B265,'ŠIFRANT ZA INDUSTRY'!F:F,1,0),0)=0,0,1)</f>
        <v>0</v>
      </c>
      <c r="L265">
        <f>IF(_xlfn.IFNA(VLOOKUP($B265,'ŠIFRANT ZA INDUSTRY'!G:G,1,0),0)=0,0,1)</f>
        <v>0</v>
      </c>
      <c r="M265">
        <f>IF(_xlfn.IFNA(VLOOKUP($B265,'ŠIFRANT ZA INDUSTRY'!H:H,1,0),0)=0,0,1)</f>
        <v>0</v>
      </c>
      <c r="N265">
        <f>IF(_xlfn.IFNA(VLOOKUP($B265,'ŠIFRANT ZA INDUSTRY'!I:I,1,0),0)=0,0,1)</f>
        <v>0</v>
      </c>
      <c r="O265">
        <f>IF(_xlfn.IFNA(VLOOKUP($B265,'ŠIFRANT ZA INDUSTRY'!J:J,1,0),0)=0,0,1)</f>
        <v>0</v>
      </c>
      <c r="P265">
        <f>IF(_xlfn.IFNA(VLOOKUP($B265,'ŠIFRANT ZA INDUSTRY'!K:K,1,0),0)=0,0,1)</f>
        <v>0</v>
      </c>
      <c r="Q265">
        <f>IF(_xlfn.IFNA(VLOOKUP($B265,'ŠIFRANT ZA INDUSTRY'!L:L,1,0),0)=0,0,1)</f>
        <v>0</v>
      </c>
      <c r="R265">
        <f>IF(_xlfn.IFNA(VLOOKUP($B265,'ŠIFRANT ZA INDUSTRY'!M:M,1,0),0)=0,0,1)</f>
        <v>0</v>
      </c>
      <c r="S265">
        <f>IF(_xlfn.IFNA(VLOOKUP($B265,'ŠIFRANT ZA INDUSTRY'!N:N,1,0),0)=0,0,1)</f>
        <v>0</v>
      </c>
      <c r="T265" t="b">
        <f t="shared" si="19"/>
        <v>0</v>
      </c>
    </row>
    <row r="266" spans="1:20" x14ac:dyDescent="0.3">
      <c r="A266" t="str">
        <f t="shared" si="18"/>
        <v>30.99</v>
      </c>
      <c r="B266" s="44" t="s">
        <v>971</v>
      </c>
      <c r="C266" s="25"/>
      <c r="D266" s="25" t="s">
        <v>970</v>
      </c>
      <c r="E266">
        <f t="shared" si="20"/>
        <v>1</v>
      </c>
      <c r="F266">
        <f>IF(_xlfn.IFNA(VLOOKUP(B266,'ŠIFRANT ZA INDUSTRY'!A:A,1,0),0)=0,0,1)</f>
        <v>0</v>
      </c>
      <c r="G266">
        <f>IF(_xlfn.IFNA(VLOOKUP($B266,'ŠIFRANT ZA INDUSTRY'!B:B,1,0),0)=0,0,1)</f>
        <v>0</v>
      </c>
      <c r="H266">
        <f>IF(_xlfn.IFNA(VLOOKUP($B266,'ŠIFRANT ZA INDUSTRY'!C:C,1,0),0)=0,0,1)</f>
        <v>0</v>
      </c>
      <c r="I266">
        <f>IF(_xlfn.IFNA(VLOOKUP($B266,'ŠIFRANT ZA INDUSTRY'!D:D,1,0),0)=0,0,1)</f>
        <v>0</v>
      </c>
      <c r="J266">
        <f>IF(_xlfn.IFNA(VLOOKUP($B266,'ŠIFRANT ZA INDUSTRY'!E:E,1,0),0)=0,0,1)</f>
        <v>0</v>
      </c>
      <c r="K266">
        <f>IF(_xlfn.IFNA(VLOOKUP($B266,'ŠIFRANT ZA INDUSTRY'!F:F,1,0),0)=0,0,1)</f>
        <v>0</v>
      </c>
      <c r="L266">
        <f>IF(_xlfn.IFNA(VLOOKUP($B266,'ŠIFRANT ZA INDUSTRY'!G:G,1,0),0)=0,0,1)</f>
        <v>0</v>
      </c>
      <c r="M266">
        <f>IF(_xlfn.IFNA(VLOOKUP($B266,'ŠIFRANT ZA INDUSTRY'!H:H,1,0),0)=0,0,1)</f>
        <v>0</v>
      </c>
      <c r="N266">
        <f>IF(_xlfn.IFNA(VLOOKUP($B266,'ŠIFRANT ZA INDUSTRY'!I:I,1,0),0)=0,0,1)</f>
        <v>0</v>
      </c>
      <c r="O266">
        <f>IF(_xlfn.IFNA(VLOOKUP($B266,'ŠIFRANT ZA INDUSTRY'!J:J,1,0),0)=0,0,1)</f>
        <v>0</v>
      </c>
      <c r="P266">
        <f>IF(_xlfn.IFNA(VLOOKUP($B266,'ŠIFRANT ZA INDUSTRY'!K:K,1,0),0)=0,0,1)</f>
        <v>0</v>
      </c>
      <c r="Q266">
        <f>IF(_xlfn.IFNA(VLOOKUP($B266,'ŠIFRANT ZA INDUSTRY'!L:L,1,0),0)=0,0,1)</f>
        <v>0</v>
      </c>
      <c r="R266">
        <f>IF(_xlfn.IFNA(VLOOKUP($B266,'ŠIFRANT ZA INDUSTRY'!M:M,1,0),0)=0,0,1)</f>
        <v>0</v>
      </c>
      <c r="S266">
        <f>IF(_xlfn.IFNA(VLOOKUP($B266,'ŠIFRANT ZA INDUSTRY'!N:N,1,0),0)=0,0,1)</f>
        <v>0</v>
      </c>
      <c r="T266" t="b">
        <f t="shared" si="19"/>
        <v>0</v>
      </c>
    </row>
    <row r="267" spans="1:20" x14ac:dyDescent="0.3">
      <c r="A267" t="str">
        <f t="shared" si="18"/>
        <v>31.01</v>
      </c>
      <c r="B267" s="44" t="s">
        <v>973</v>
      </c>
      <c r="C267" s="25"/>
      <c r="D267" s="25" t="s">
        <v>972</v>
      </c>
      <c r="E267">
        <f t="shared" si="20"/>
        <v>1</v>
      </c>
      <c r="F267">
        <f>IF(_xlfn.IFNA(VLOOKUP(B267,'ŠIFRANT ZA INDUSTRY'!A:A,1,0),0)=0,0,1)</f>
        <v>0</v>
      </c>
      <c r="G267">
        <f>IF(_xlfn.IFNA(VLOOKUP($B267,'ŠIFRANT ZA INDUSTRY'!B:B,1,0),0)=0,0,1)</f>
        <v>0</v>
      </c>
      <c r="H267">
        <f>IF(_xlfn.IFNA(VLOOKUP($B267,'ŠIFRANT ZA INDUSTRY'!C:C,1,0),0)=0,0,1)</f>
        <v>0</v>
      </c>
      <c r="I267">
        <f>IF(_xlfn.IFNA(VLOOKUP($B267,'ŠIFRANT ZA INDUSTRY'!D:D,1,0),0)=0,0,1)</f>
        <v>0</v>
      </c>
      <c r="J267">
        <f>IF(_xlfn.IFNA(VLOOKUP($B267,'ŠIFRANT ZA INDUSTRY'!E:E,1,0),0)=0,0,1)</f>
        <v>0</v>
      </c>
      <c r="K267">
        <f>IF(_xlfn.IFNA(VLOOKUP($B267,'ŠIFRANT ZA INDUSTRY'!F:F,1,0),0)=0,0,1)</f>
        <v>0</v>
      </c>
      <c r="L267">
        <f>IF(_xlfn.IFNA(VLOOKUP($B267,'ŠIFRANT ZA INDUSTRY'!G:G,1,0),0)=0,0,1)</f>
        <v>0</v>
      </c>
      <c r="M267">
        <f>IF(_xlfn.IFNA(VLOOKUP($B267,'ŠIFRANT ZA INDUSTRY'!H:H,1,0),0)=0,0,1)</f>
        <v>0</v>
      </c>
      <c r="N267">
        <f>IF(_xlfn.IFNA(VLOOKUP($B267,'ŠIFRANT ZA INDUSTRY'!I:I,1,0),0)=0,0,1)</f>
        <v>0</v>
      </c>
      <c r="O267">
        <f>IF(_xlfn.IFNA(VLOOKUP($B267,'ŠIFRANT ZA INDUSTRY'!J:J,1,0),0)=0,0,1)</f>
        <v>0</v>
      </c>
      <c r="P267">
        <f>IF(_xlfn.IFNA(VLOOKUP($B267,'ŠIFRANT ZA INDUSTRY'!K:K,1,0),0)=0,0,1)</f>
        <v>0</v>
      </c>
      <c r="Q267">
        <f>IF(_xlfn.IFNA(VLOOKUP($B267,'ŠIFRANT ZA INDUSTRY'!L:L,1,0),0)=0,0,1)</f>
        <v>0</v>
      </c>
      <c r="R267">
        <f>IF(_xlfn.IFNA(VLOOKUP($B267,'ŠIFRANT ZA INDUSTRY'!M:M,1,0),0)=0,0,1)</f>
        <v>0</v>
      </c>
      <c r="S267">
        <f>IF(_xlfn.IFNA(VLOOKUP($B267,'ŠIFRANT ZA INDUSTRY'!N:N,1,0),0)=0,0,1)</f>
        <v>0</v>
      </c>
      <c r="T267" t="b">
        <f t="shared" si="19"/>
        <v>0</v>
      </c>
    </row>
    <row r="268" spans="1:20" x14ac:dyDescent="0.3">
      <c r="A268" t="str">
        <f t="shared" si="18"/>
        <v>31.02</v>
      </c>
      <c r="B268" s="44" t="s">
        <v>975</v>
      </c>
      <c r="C268" s="25"/>
      <c r="D268" s="25" t="s">
        <v>974</v>
      </c>
      <c r="E268">
        <f t="shared" si="20"/>
        <v>1</v>
      </c>
      <c r="F268">
        <f>IF(_xlfn.IFNA(VLOOKUP(B268,'ŠIFRANT ZA INDUSTRY'!A:A,1,0),0)=0,0,1)</f>
        <v>0</v>
      </c>
      <c r="G268">
        <f>IF(_xlfn.IFNA(VLOOKUP($B268,'ŠIFRANT ZA INDUSTRY'!B:B,1,0),0)=0,0,1)</f>
        <v>0</v>
      </c>
      <c r="H268">
        <f>IF(_xlfn.IFNA(VLOOKUP($B268,'ŠIFRANT ZA INDUSTRY'!C:C,1,0),0)=0,0,1)</f>
        <v>0</v>
      </c>
      <c r="I268">
        <f>IF(_xlfn.IFNA(VLOOKUP($B268,'ŠIFRANT ZA INDUSTRY'!D:D,1,0),0)=0,0,1)</f>
        <v>0</v>
      </c>
      <c r="J268">
        <f>IF(_xlfn.IFNA(VLOOKUP($B268,'ŠIFRANT ZA INDUSTRY'!E:E,1,0),0)=0,0,1)</f>
        <v>0</v>
      </c>
      <c r="K268">
        <f>IF(_xlfn.IFNA(VLOOKUP($B268,'ŠIFRANT ZA INDUSTRY'!F:F,1,0),0)=0,0,1)</f>
        <v>0</v>
      </c>
      <c r="L268">
        <f>IF(_xlfn.IFNA(VLOOKUP($B268,'ŠIFRANT ZA INDUSTRY'!G:G,1,0),0)=0,0,1)</f>
        <v>0</v>
      </c>
      <c r="M268">
        <f>IF(_xlfn.IFNA(VLOOKUP($B268,'ŠIFRANT ZA INDUSTRY'!H:H,1,0),0)=0,0,1)</f>
        <v>0</v>
      </c>
      <c r="N268">
        <f>IF(_xlfn.IFNA(VLOOKUP($B268,'ŠIFRANT ZA INDUSTRY'!I:I,1,0),0)=0,0,1)</f>
        <v>0</v>
      </c>
      <c r="O268">
        <f>IF(_xlfn.IFNA(VLOOKUP($B268,'ŠIFRANT ZA INDUSTRY'!J:J,1,0),0)=0,0,1)</f>
        <v>0</v>
      </c>
      <c r="P268">
        <f>IF(_xlfn.IFNA(VLOOKUP($B268,'ŠIFRANT ZA INDUSTRY'!K:K,1,0),0)=0,0,1)</f>
        <v>0</v>
      </c>
      <c r="Q268">
        <f>IF(_xlfn.IFNA(VLOOKUP($B268,'ŠIFRANT ZA INDUSTRY'!L:L,1,0),0)=0,0,1)</f>
        <v>0</v>
      </c>
      <c r="R268">
        <f>IF(_xlfn.IFNA(VLOOKUP($B268,'ŠIFRANT ZA INDUSTRY'!M:M,1,0),0)=0,0,1)</f>
        <v>0</v>
      </c>
      <c r="S268">
        <f>IF(_xlfn.IFNA(VLOOKUP($B268,'ŠIFRANT ZA INDUSTRY'!N:N,1,0),0)=0,0,1)</f>
        <v>0</v>
      </c>
      <c r="T268" t="b">
        <f t="shared" si="19"/>
        <v>0</v>
      </c>
    </row>
    <row r="269" spans="1:20" x14ac:dyDescent="0.3">
      <c r="A269" t="str">
        <f t="shared" si="18"/>
        <v>31.03</v>
      </c>
      <c r="B269" s="44" t="s">
        <v>977</v>
      </c>
      <c r="C269" s="25"/>
      <c r="D269" s="25" t="s">
        <v>976</v>
      </c>
      <c r="E269">
        <f t="shared" si="20"/>
        <v>1</v>
      </c>
      <c r="F269">
        <f>IF(_xlfn.IFNA(VLOOKUP(B269,'ŠIFRANT ZA INDUSTRY'!A:A,1,0),0)=0,0,1)</f>
        <v>0</v>
      </c>
      <c r="G269">
        <f>IF(_xlfn.IFNA(VLOOKUP($B269,'ŠIFRANT ZA INDUSTRY'!B:B,1,0),0)=0,0,1)</f>
        <v>0</v>
      </c>
      <c r="H269">
        <f>IF(_xlfn.IFNA(VLOOKUP($B269,'ŠIFRANT ZA INDUSTRY'!C:C,1,0),0)=0,0,1)</f>
        <v>0</v>
      </c>
      <c r="I269">
        <f>IF(_xlfn.IFNA(VLOOKUP($B269,'ŠIFRANT ZA INDUSTRY'!D:D,1,0),0)=0,0,1)</f>
        <v>0</v>
      </c>
      <c r="J269">
        <f>IF(_xlfn.IFNA(VLOOKUP($B269,'ŠIFRANT ZA INDUSTRY'!E:E,1,0),0)=0,0,1)</f>
        <v>0</v>
      </c>
      <c r="K269">
        <f>IF(_xlfn.IFNA(VLOOKUP($B269,'ŠIFRANT ZA INDUSTRY'!F:F,1,0),0)=0,0,1)</f>
        <v>0</v>
      </c>
      <c r="L269">
        <f>IF(_xlfn.IFNA(VLOOKUP($B269,'ŠIFRANT ZA INDUSTRY'!G:G,1,0),0)=0,0,1)</f>
        <v>0</v>
      </c>
      <c r="M269">
        <f>IF(_xlfn.IFNA(VLOOKUP($B269,'ŠIFRANT ZA INDUSTRY'!H:H,1,0),0)=0,0,1)</f>
        <v>0</v>
      </c>
      <c r="N269">
        <f>IF(_xlfn.IFNA(VLOOKUP($B269,'ŠIFRANT ZA INDUSTRY'!I:I,1,0),0)=0,0,1)</f>
        <v>0</v>
      </c>
      <c r="O269">
        <f>IF(_xlfn.IFNA(VLOOKUP($B269,'ŠIFRANT ZA INDUSTRY'!J:J,1,0),0)=0,0,1)</f>
        <v>0</v>
      </c>
      <c r="P269">
        <f>IF(_xlfn.IFNA(VLOOKUP($B269,'ŠIFRANT ZA INDUSTRY'!K:K,1,0),0)=0,0,1)</f>
        <v>0</v>
      </c>
      <c r="Q269">
        <f>IF(_xlfn.IFNA(VLOOKUP($B269,'ŠIFRANT ZA INDUSTRY'!L:L,1,0),0)=0,0,1)</f>
        <v>0</v>
      </c>
      <c r="R269">
        <f>IF(_xlfn.IFNA(VLOOKUP($B269,'ŠIFRANT ZA INDUSTRY'!M:M,1,0),0)=0,0,1)</f>
        <v>0</v>
      </c>
      <c r="S269">
        <f>IF(_xlfn.IFNA(VLOOKUP($B269,'ŠIFRANT ZA INDUSTRY'!N:N,1,0),0)=0,0,1)</f>
        <v>0</v>
      </c>
      <c r="T269" t="b">
        <f t="shared" si="19"/>
        <v>0</v>
      </c>
    </row>
    <row r="270" spans="1:20" x14ac:dyDescent="0.3">
      <c r="A270" t="str">
        <f t="shared" si="18"/>
        <v>31.09</v>
      </c>
      <c r="B270" s="44" t="s">
        <v>979</v>
      </c>
      <c r="C270" s="25"/>
      <c r="D270" s="25" t="s">
        <v>978</v>
      </c>
      <c r="E270">
        <f t="shared" si="20"/>
        <v>1</v>
      </c>
      <c r="F270">
        <f>IF(_xlfn.IFNA(VLOOKUP(B270,'ŠIFRANT ZA INDUSTRY'!A:A,1,0),0)=0,0,1)</f>
        <v>0</v>
      </c>
      <c r="G270">
        <f>IF(_xlfn.IFNA(VLOOKUP($B270,'ŠIFRANT ZA INDUSTRY'!B:B,1,0),0)=0,0,1)</f>
        <v>0</v>
      </c>
      <c r="H270">
        <f>IF(_xlfn.IFNA(VLOOKUP($B270,'ŠIFRANT ZA INDUSTRY'!C:C,1,0),0)=0,0,1)</f>
        <v>0</v>
      </c>
      <c r="I270">
        <f>IF(_xlfn.IFNA(VLOOKUP($B270,'ŠIFRANT ZA INDUSTRY'!D:D,1,0),0)=0,0,1)</f>
        <v>0</v>
      </c>
      <c r="J270">
        <f>IF(_xlfn.IFNA(VLOOKUP($B270,'ŠIFRANT ZA INDUSTRY'!E:E,1,0),0)=0,0,1)</f>
        <v>0</v>
      </c>
      <c r="K270">
        <f>IF(_xlfn.IFNA(VLOOKUP($B270,'ŠIFRANT ZA INDUSTRY'!F:F,1,0),0)=0,0,1)</f>
        <v>0</v>
      </c>
      <c r="L270">
        <f>IF(_xlfn.IFNA(VLOOKUP($B270,'ŠIFRANT ZA INDUSTRY'!G:G,1,0),0)=0,0,1)</f>
        <v>0</v>
      </c>
      <c r="M270">
        <f>IF(_xlfn.IFNA(VLOOKUP($B270,'ŠIFRANT ZA INDUSTRY'!H:H,1,0),0)=0,0,1)</f>
        <v>0</v>
      </c>
      <c r="N270">
        <f>IF(_xlfn.IFNA(VLOOKUP($B270,'ŠIFRANT ZA INDUSTRY'!I:I,1,0),0)=0,0,1)</f>
        <v>0</v>
      </c>
      <c r="O270">
        <f>IF(_xlfn.IFNA(VLOOKUP($B270,'ŠIFRANT ZA INDUSTRY'!J:J,1,0),0)=0,0,1)</f>
        <v>0</v>
      </c>
      <c r="P270">
        <f>IF(_xlfn.IFNA(VLOOKUP($B270,'ŠIFRANT ZA INDUSTRY'!K:K,1,0),0)=0,0,1)</f>
        <v>0</v>
      </c>
      <c r="Q270">
        <f>IF(_xlfn.IFNA(VLOOKUP($B270,'ŠIFRANT ZA INDUSTRY'!L:L,1,0),0)=0,0,1)</f>
        <v>0</v>
      </c>
      <c r="R270">
        <f>IF(_xlfn.IFNA(VLOOKUP($B270,'ŠIFRANT ZA INDUSTRY'!M:M,1,0),0)=0,0,1)</f>
        <v>0</v>
      </c>
      <c r="S270">
        <f>IF(_xlfn.IFNA(VLOOKUP($B270,'ŠIFRANT ZA INDUSTRY'!N:N,1,0),0)=0,0,1)</f>
        <v>0</v>
      </c>
      <c r="T270" t="b">
        <f t="shared" si="19"/>
        <v>0</v>
      </c>
    </row>
    <row r="271" spans="1:20" x14ac:dyDescent="0.3">
      <c r="A271" t="str">
        <f t="shared" si="18"/>
        <v>32.11</v>
      </c>
      <c r="B271" s="44" t="s">
        <v>981</v>
      </c>
      <c r="C271" s="25"/>
      <c r="D271" s="25" t="s">
        <v>980</v>
      </c>
      <c r="E271">
        <f t="shared" si="20"/>
        <v>1</v>
      </c>
      <c r="F271">
        <f>IF(_xlfn.IFNA(VLOOKUP(B271,'ŠIFRANT ZA INDUSTRY'!A:A,1,0),0)=0,0,1)</f>
        <v>0</v>
      </c>
      <c r="G271">
        <f>IF(_xlfn.IFNA(VLOOKUP($B271,'ŠIFRANT ZA INDUSTRY'!B:B,1,0),0)=0,0,1)</f>
        <v>0</v>
      </c>
      <c r="H271">
        <f>IF(_xlfn.IFNA(VLOOKUP($B271,'ŠIFRANT ZA INDUSTRY'!C:C,1,0),0)=0,0,1)</f>
        <v>0</v>
      </c>
      <c r="I271">
        <f>IF(_xlfn.IFNA(VLOOKUP($B271,'ŠIFRANT ZA INDUSTRY'!D:D,1,0),0)=0,0,1)</f>
        <v>0</v>
      </c>
      <c r="J271">
        <f>IF(_xlfn.IFNA(VLOOKUP($B271,'ŠIFRANT ZA INDUSTRY'!E:E,1,0),0)=0,0,1)</f>
        <v>0</v>
      </c>
      <c r="K271">
        <f>IF(_xlfn.IFNA(VLOOKUP($B271,'ŠIFRANT ZA INDUSTRY'!F:F,1,0),0)=0,0,1)</f>
        <v>0</v>
      </c>
      <c r="L271">
        <f>IF(_xlfn.IFNA(VLOOKUP($B271,'ŠIFRANT ZA INDUSTRY'!G:G,1,0),0)=0,0,1)</f>
        <v>0</v>
      </c>
      <c r="M271">
        <f>IF(_xlfn.IFNA(VLOOKUP($B271,'ŠIFRANT ZA INDUSTRY'!H:H,1,0),0)=0,0,1)</f>
        <v>0</v>
      </c>
      <c r="N271">
        <f>IF(_xlfn.IFNA(VLOOKUP($B271,'ŠIFRANT ZA INDUSTRY'!I:I,1,0),0)=0,0,1)</f>
        <v>0</v>
      </c>
      <c r="O271">
        <f>IF(_xlfn.IFNA(VLOOKUP($B271,'ŠIFRANT ZA INDUSTRY'!J:J,1,0),0)=0,0,1)</f>
        <v>0</v>
      </c>
      <c r="P271">
        <f>IF(_xlfn.IFNA(VLOOKUP($B271,'ŠIFRANT ZA INDUSTRY'!K:K,1,0),0)=0,0,1)</f>
        <v>0</v>
      </c>
      <c r="Q271">
        <f>IF(_xlfn.IFNA(VLOOKUP($B271,'ŠIFRANT ZA INDUSTRY'!L:L,1,0),0)=0,0,1)</f>
        <v>0</v>
      </c>
      <c r="R271">
        <f>IF(_xlfn.IFNA(VLOOKUP($B271,'ŠIFRANT ZA INDUSTRY'!M:M,1,0),0)=0,0,1)</f>
        <v>0</v>
      </c>
      <c r="S271">
        <f>IF(_xlfn.IFNA(VLOOKUP($B271,'ŠIFRANT ZA INDUSTRY'!N:N,1,0),0)=0,0,1)</f>
        <v>0</v>
      </c>
      <c r="T271" t="b">
        <f t="shared" si="19"/>
        <v>0</v>
      </c>
    </row>
    <row r="272" spans="1:20" x14ac:dyDescent="0.3">
      <c r="A272" t="str">
        <f t="shared" si="18"/>
        <v>32.12</v>
      </c>
      <c r="B272" s="44" t="s">
        <v>983</v>
      </c>
      <c r="C272" s="25"/>
      <c r="D272" s="25" t="s">
        <v>982</v>
      </c>
      <c r="E272">
        <f t="shared" si="20"/>
        <v>1</v>
      </c>
      <c r="F272">
        <f>IF(_xlfn.IFNA(VLOOKUP(B272,'ŠIFRANT ZA INDUSTRY'!A:A,1,0),0)=0,0,1)</f>
        <v>0</v>
      </c>
      <c r="G272">
        <f>IF(_xlfn.IFNA(VLOOKUP($B272,'ŠIFRANT ZA INDUSTRY'!B:B,1,0),0)=0,0,1)</f>
        <v>0</v>
      </c>
      <c r="H272">
        <f>IF(_xlfn.IFNA(VLOOKUP($B272,'ŠIFRANT ZA INDUSTRY'!C:C,1,0),0)=0,0,1)</f>
        <v>0</v>
      </c>
      <c r="I272">
        <f>IF(_xlfn.IFNA(VLOOKUP($B272,'ŠIFRANT ZA INDUSTRY'!D:D,1,0),0)=0,0,1)</f>
        <v>0</v>
      </c>
      <c r="J272">
        <f>IF(_xlfn.IFNA(VLOOKUP($B272,'ŠIFRANT ZA INDUSTRY'!E:E,1,0),0)=0,0,1)</f>
        <v>0</v>
      </c>
      <c r="K272">
        <f>IF(_xlfn.IFNA(VLOOKUP($B272,'ŠIFRANT ZA INDUSTRY'!F:F,1,0),0)=0,0,1)</f>
        <v>0</v>
      </c>
      <c r="L272">
        <f>IF(_xlfn.IFNA(VLOOKUP($B272,'ŠIFRANT ZA INDUSTRY'!G:G,1,0),0)=0,0,1)</f>
        <v>0</v>
      </c>
      <c r="M272">
        <f>IF(_xlfn.IFNA(VLOOKUP($B272,'ŠIFRANT ZA INDUSTRY'!H:H,1,0),0)=0,0,1)</f>
        <v>0</v>
      </c>
      <c r="N272">
        <f>IF(_xlfn.IFNA(VLOOKUP($B272,'ŠIFRANT ZA INDUSTRY'!I:I,1,0),0)=0,0,1)</f>
        <v>0</v>
      </c>
      <c r="O272">
        <f>IF(_xlfn.IFNA(VLOOKUP($B272,'ŠIFRANT ZA INDUSTRY'!J:J,1,0),0)=0,0,1)</f>
        <v>0</v>
      </c>
      <c r="P272">
        <f>IF(_xlfn.IFNA(VLOOKUP($B272,'ŠIFRANT ZA INDUSTRY'!K:K,1,0),0)=0,0,1)</f>
        <v>0</v>
      </c>
      <c r="Q272">
        <f>IF(_xlfn.IFNA(VLOOKUP($B272,'ŠIFRANT ZA INDUSTRY'!L:L,1,0),0)=0,0,1)</f>
        <v>0</v>
      </c>
      <c r="R272">
        <f>IF(_xlfn.IFNA(VLOOKUP($B272,'ŠIFRANT ZA INDUSTRY'!M:M,1,0),0)=0,0,1)</f>
        <v>0</v>
      </c>
      <c r="S272">
        <f>IF(_xlfn.IFNA(VLOOKUP($B272,'ŠIFRANT ZA INDUSTRY'!N:N,1,0),0)=0,0,1)</f>
        <v>0</v>
      </c>
      <c r="T272" t="b">
        <f t="shared" si="19"/>
        <v>0</v>
      </c>
    </row>
    <row r="273" spans="1:20" x14ac:dyDescent="0.3">
      <c r="A273" t="str">
        <f t="shared" si="18"/>
        <v>32.13</v>
      </c>
      <c r="B273" s="44" t="s">
        <v>985</v>
      </c>
      <c r="C273" s="25"/>
      <c r="D273" s="25" t="s">
        <v>984</v>
      </c>
      <c r="E273">
        <f t="shared" si="20"/>
        <v>1</v>
      </c>
      <c r="F273">
        <f>IF(_xlfn.IFNA(VLOOKUP(B273,'ŠIFRANT ZA INDUSTRY'!A:A,1,0),0)=0,0,1)</f>
        <v>0</v>
      </c>
      <c r="G273">
        <f>IF(_xlfn.IFNA(VLOOKUP($B273,'ŠIFRANT ZA INDUSTRY'!B:B,1,0),0)=0,0,1)</f>
        <v>0</v>
      </c>
      <c r="H273">
        <f>IF(_xlfn.IFNA(VLOOKUP($B273,'ŠIFRANT ZA INDUSTRY'!C:C,1,0),0)=0,0,1)</f>
        <v>0</v>
      </c>
      <c r="I273">
        <f>IF(_xlfn.IFNA(VLOOKUP($B273,'ŠIFRANT ZA INDUSTRY'!D:D,1,0),0)=0,0,1)</f>
        <v>0</v>
      </c>
      <c r="J273">
        <f>IF(_xlfn.IFNA(VLOOKUP($B273,'ŠIFRANT ZA INDUSTRY'!E:E,1,0),0)=0,0,1)</f>
        <v>0</v>
      </c>
      <c r="K273">
        <f>IF(_xlfn.IFNA(VLOOKUP($B273,'ŠIFRANT ZA INDUSTRY'!F:F,1,0),0)=0,0,1)</f>
        <v>0</v>
      </c>
      <c r="L273">
        <f>IF(_xlfn.IFNA(VLOOKUP($B273,'ŠIFRANT ZA INDUSTRY'!G:G,1,0),0)=0,0,1)</f>
        <v>0</v>
      </c>
      <c r="M273">
        <f>IF(_xlfn.IFNA(VLOOKUP($B273,'ŠIFRANT ZA INDUSTRY'!H:H,1,0),0)=0,0,1)</f>
        <v>0</v>
      </c>
      <c r="N273">
        <f>IF(_xlfn.IFNA(VLOOKUP($B273,'ŠIFRANT ZA INDUSTRY'!I:I,1,0),0)=0,0,1)</f>
        <v>0</v>
      </c>
      <c r="O273">
        <f>IF(_xlfn.IFNA(VLOOKUP($B273,'ŠIFRANT ZA INDUSTRY'!J:J,1,0),0)=0,0,1)</f>
        <v>0</v>
      </c>
      <c r="P273">
        <f>IF(_xlfn.IFNA(VLOOKUP($B273,'ŠIFRANT ZA INDUSTRY'!K:K,1,0),0)=0,0,1)</f>
        <v>0</v>
      </c>
      <c r="Q273">
        <f>IF(_xlfn.IFNA(VLOOKUP($B273,'ŠIFRANT ZA INDUSTRY'!L:L,1,0),0)=0,0,1)</f>
        <v>0</v>
      </c>
      <c r="R273">
        <f>IF(_xlfn.IFNA(VLOOKUP($B273,'ŠIFRANT ZA INDUSTRY'!M:M,1,0),0)=0,0,1)</f>
        <v>0</v>
      </c>
      <c r="S273">
        <f>IF(_xlfn.IFNA(VLOOKUP($B273,'ŠIFRANT ZA INDUSTRY'!N:N,1,0),0)=0,0,1)</f>
        <v>0</v>
      </c>
      <c r="T273" t="b">
        <f t="shared" si="19"/>
        <v>0</v>
      </c>
    </row>
    <row r="274" spans="1:20" x14ac:dyDescent="0.3">
      <c r="A274" t="str">
        <f t="shared" si="18"/>
        <v>32.20</v>
      </c>
      <c r="B274" s="44" t="s">
        <v>987</v>
      </c>
      <c r="C274" s="25"/>
      <c r="D274" s="25" t="s">
        <v>986</v>
      </c>
      <c r="E274">
        <f t="shared" si="20"/>
        <v>1</v>
      </c>
      <c r="F274">
        <f>IF(_xlfn.IFNA(VLOOKUP(B274,'ŠIFRANT ZA INDUSTRY'!A:A,1,0),0)=0,0,1)</f>
        <v>0</v>
      </c>
      <c r="G274">
        <f>IF(_xlfn.IFNA(VLOOKUP($B274,'ŠIFRANT ZA INDUSTRY'!B:B,1,0),0)=0,0,1)</f>
        <v>0</v>
      </c>
      <c r="H274">
        <f>IF(_xlfn.IFNA(VLOOKUP($B274,'ŠIFRANT ZA INDUSTRY'!C:C,1,0),0)=0,0,1)</f>
        <v>0</v>
      </c>
      <c r="I274">
        <f>IF(_xlfn.IFNA(VLOOKUP($B274,'ŠIFRANT ZA INDUSTRY'!D:D,1,0),0)=0,0,1)</f>
        <v>0</v>
      </c>
      <c r="J274">
        <f>IF(_xlfn.IFNA(VLOOKUP($B274,'ŠIFRANT ZA INDUSTRY'!E:E,1,0),0)=0,0,1)</f>
        <v>0</v>
      </c>
      <c r="K274">
        <f>IF(_xlfn.IFNA(VLOOKUP($B274,'ŠIFRANT ZA INDUSTRY'!F:F,1,0),0)=0,0,1)</f>
        <v>0</v>
      </c>
      <c r="L274">
        <f>IF(_xlfn.IFNA(VLOOKUP($B274,'ŠIFRANT ZA INDUSTRY'!G:G,1,0),0)=0,0,1)</f>
        <v>0</v>
      </c>
      <c r="M274">
        <f>IF(_xlfn.IFNA(VLOOKUP($B274,'ŠIFRANT ZA INDUSTRY'!H:H,1,0),0)=0,0,1)</f>
        <v>0</v>
      </c>
      <c r="N274">
        <f>IF(_xlfn.IFNA(VLOOKUP($B274,'ŠIFRANT ZA INDUSTRY'!I:I,1,0),0)=0,0,1)</f>
        <v>0</v>
      </c>
      <c r="O274">
        <f>IF(_xlfn.IFNA(VLOOKUP($B274,'ŠIFRANT ZA INDUSTRY'!J:J,1,0),0)=0,0,1)</f>
        <v>0</v>
      </c>
      <c r="P274">
        <f>IF(_xlfn.IFNA(VLOOKUP($B274,'ŠIFRANT ZA INDUSTRY'!K:K,1,0),0)=0,0,1)</f>
        <v>0</v>
      </c>
      <c r="Q274">
        <f>IF(_xlfn.IFNA(VLOOKUP($B274,'ŠIFRANT ZA INDUSTRY'!L:L,1,0),0)=0,0,1)</f>
        <v>0</v>
      </c>
      <c r="R274">
        <f>IF(_xlfn.IFNA(VLOOKUP($B274,'ŠIFRANT ZA INDUSTRY'!M:M,1,0),0)=0,0,1)</f>
        <v>0</v>
      </c>
      <c r="S274">
        <f>IF(_xlfn.IFNA(VLOOKUP($B274,'ŠIFRANT ZA INDUSTRY'!N:N,1,0),0)=0,0,1)</f>
        <v>0</v>
      </c>
      <c r="T274" t="b">
        <f t="shared" si="19"/>
        <v>0</v>
      </c>
    </row>
    <row r="275" spans="1:20" x14ac:dyDescent="0.3">
      <c r="A275" t="str">
        <f t="shared" si="18"/>
        <v>32.30</v>
      </c>
      <c r="B275" s="44" t="s">
        <v>989</v>
      </c>
      <c r="C275" s="25"/>
      <c r="D275" s="25" t="s">
        <v>988</v>
      </c>
      <c r="E275">
        <f t="shared" si="20"/>
        <v>1</v>
      </c>
      <c r="F275">
        <f>IF(_xlfn.IFNA(VLOOKUP(B275,'ŠIFRANT ZA INDUSTRY'!A:A,1,0),0)=0,0,1)</f>
        <v>0</v>
      </c>
      <c r="G275">
        <f>IF(_xlfn.IFNA(VLOOKUP($B275,'ŠIFRANT ZA INDUSTRY'!B:B,1,0),0)=0,0,1)</f>
        <v>0</v>
      </c>
      <c r="H275">
        <f>IF(_xlfn.IFNA(VLOOKUP($B275,'ŠIFRANT ZA INDUSTRY'!C:C,1,0),0)=0,0,1)</f>
        <v>0</v>
      </c>
      <c r="I275">
        <f>IF(_xlfn.IFNA(VLOOKUP($B275,'ŠIFRANT ZA INDUSTRY'!D:D,1,0),0)=0,0,1)</f>
        <v>0</v>
      </c>
      <c r="J275">
        <f>IF(_xlfn.IFNA(VLOOKUP($B275,'ŠIFRANT ZA INDUSTRY'!E:E,1,0),0)=0,0,1)</f>
        <v>0</v>
      </c>
      <c r="K275">
        <f>IF(_xlfn.IFNA(VLOOKUP($B275,'ŠIFRANT ZA INDUSTRY'!F:F,1,0),0)=0,0,1)</f>
        <v>0</v>
      </c>
      <c r="L275">
        <f>IF(_xlfn.IFNA(VLOOKUP($B275,'ŠIFRANT ZA INDUSTRY'!G:G,1,0),0)=0,0,1)</f>
        <v>0</v>
      </c>
      <c r="M275">
        <f>IF(_xlfn.IFNA(VLOOKUP($B275,'ŠIFRANT ZA INDUSTRY'!H:H,1,0),0)=0,0,1)</f>
        <v>0</v>
      </c>
      <c r="N275">
        <f>IF(_xlfn.IFNA(VLOOKUP($B275,'ŠIFRANT ZA INDUSTRY'!I:I,1,0),0)=0,0,1)</f>
        <v>0</v>
      </c>
      <c r="O275">
        <f>IF(_xlfn.IFNA(VLOOKUP($B275,'ŠIFRANT ZA INDUSTRY'!J:J,1,0),0)=0,0,1)</f>
        <v>0</v>
      </c>
      <c r="P275">
        <f>IF(_xlfn.IFNA(VLOOKUP($B275,'ŠIFRANT ZA INDUSTRY'!K:K,1,0),0)=0,0,1)</f>
        <v>0</v>
      </c>
      <c r="Q275">
        <f>IF(_xlfn.IFNA(VLOOKUP($B275,'ŠIFRANT ZA INDUSTRY'!L:L,1,0),0)=0,0,1)</f>
        <v>0</v>
      </c>
      <c r="R275">
        <f>IF(_xlfn.IFNA(VLOOKUP($B275,'ŠIFRANT ZA INDUSTRY'!M:M,1,0),0)=0,0,1)</f>
        <v>0</v>
      </c>
      <c r="S275">
        <f>IF(_xlfn.IFNA(VLOOKUP($B275,'ŠIFRANT ZA INDUSTRY'!N:N,1,0),0)=0,0,1)</f>
        <v>0</v>
      </c>
      <c r="T275" t="b">
        <f t="shared" si="19"/>
        <v>0</v>
      </c>
    </row>
    <row r="276" spans="1:20" x14ac:dyDescent="0.3">
      <c r="A276" t="str">
        <f t="shared" si="18"/>
        <v>32.40</v>
      </c>
      <c r="B276" s="44" t="s">
        <v>991</v>
      </c>
      <c r="C276" s="25"/>
      <c r="D276" s="25" t="s">
        <v>990</v>
      </c>
      <c r="E276">
        <f t="shared" si="20"/>
        <v>1</v>
      </c>
      <c r="F276">
        <f>IF(_xlfn.IFNA(VLOOKUP(B276,'ŠIFRANT ZA INDUSTRY'!A:A,1,0),0)=0,0,1)</f>
        <v>0</v>
      </c>
      <c r="G276">
        <f>IF(_xlfn.IFNA(VLOOKUP($B276,'ŠIFRANT ZA INDUSTRY'!B:B,1,0),0)=0,0,1)</f>
        <v>0</v>
      </c>
      <c r="H276">
        <f>IF(_xlfn.IFNA(VLOOKUP($B276,'ŠIFRANT ZA INDUSTRY'!C:C,1,0),0)=0,0,1)</f>
        <v>0</v>
      </c>
      <c r="I276">
        <f>IF(_xlfn.IFNA(VLOOKUP($B276,'ŠIFRANT ZA INDUSTRY'!D:D,1,0),0)=0,0,1)</f>
        <v>0</v>
      </c>
      <c r="J276">
        <f>IF(_xlfn.IFNA(VLOOKUP($B276,'ŠIFRANT ZA INDUSTRY'!E:E,1,0),0)=0,0,1)</f>
        <v>0</v>
      </c>
      <c r="K276">
        <f>IF(_xlfn.IFNA(VLOOKUP($B276,'ŠIFRANT ZA INDUSTRY'!F:F,1,0),0)=0,0,1)</f>
        <v>0</v>
      </c>
      <c r="L276">
        <f>IF(_xlfn.IFNA(VLOOKUP($B276,'ŠIFRANT ZA INDUSTRY'!G:G,1,0),0)=0,0,1)</f>
        <v>0</v>
      </c>
      <c r="M276">
        <f>IF(_xlfn.IFNA(VLOOKUP($B276,'ŠIFRANT ZA INDUSTRY'!H:H,1,0),0)=0,0,1)</f>
        <v>0</v>
      </c>
      <c r="N276">
        <f>IF(_xlfn.IFNA(VLOOKUP($B276,'ŠIFRANT ZA INDUSTRY'!I:I,1,0),0)=0,0,1)</f>
        <v>0</v>
      </c>
      <c r="O276">
        <f>IF(_xlfn.IFNA(VLOOKUP($B276,'ŠIFRANT ZA INDUSTRY'!J:J,1,0),0)=0,0,1)</f>
        <v>0</v>
      </c>
      <c r="P276">
        <f>IF(_xlfn.IFNA(VLOOKUP($B276,'ŠIFRANT ZA INDUSTRY'!K:K,1,0),0)=0,0,1)</f>
        <v>0</v>
      </c>
      <c r="Q276">
        <f>IF(_xlfn.IFNA(VLOOKUP($B276,'ŠIFRANT ZA INDUSTRY'!L:L,1,0),0)=0,0,1)</f>
        <v>0</v>
      </c>
      <c r="R276">
        <f>IF(_xlfn.IFNA(VLOOKUP($B276,'ŠIFRANT ZA INDUSTRY'!M:M,1,0),0)=0,0,1)</f>
        <v>0</v>
      </c>
      <c r="S276">
        <f>IF(_xlfn.IFNA(VLOOKUP($B276,'ŠIFRANT ZA INDUSTRY'!N:N,1,0),0)=0,0,1)</f>
        <v>0</v>
      </c>
      <c r="T276" t="b">
        <f t="shared" si="19"/>
        <v>0</v>
      </c>
    </row>
    <row r="277" spans="1:20" x14ac:dyDescent="0.3">
      <c r="A277" t="str">
        <f t="shared" si="18"/>
        <v>32.50</v>
      </c>
      <c r="B277" s="44" t="s">
        <v>993</v>
      </c>
      <c r="C277" s="25"/>
      <c r="D277" s="25" t="s">
        <v>992</v>
      </c>
      <c r="E277">
        <f t="shared" si="20"/>
        <v>1</v>
      </c>
      <c r="F277">
        <f>IF(_xlfn.IFNA(VLOOKUP(B277,'ŠIFRANT ZA INDUSTRY'!A:A,1,0),0)=0,0,1)</f>
        <v>0</v>
      </c>
      <c r="G277">
        <f>IF(_xlfn.IFNA(VLOOKUP($B277,'ŠIFRANT ZA INDUSTRY'!B:B,1,0),0)=0,0,1)</f>
        <v>0</v>
      </c>
      <c r="H277">
        <f>IF(_xlfn.IFNA(VLOOKUP($B277,'ŠIFRANT ZA INDUSTRY'!C:C,1,0),0)=0,0,1)</f>
        <v>0</v>
      </c>
      <c r="I277">
        <f>IF(_xlfn.IFNA(VLOOKUP($B277,'ŠIFRANT ZA INDUSTRY'!D:D,1,0),0)=0,0,1)</f>
        <v>0</v>
      </c>
      <c r="J277">
        <f>IF(_xlfn.IFNA(VLOOKUP($B277,'ŠIFRANT ZA INDUSTRY'!E:E,1,0),0)=0,0,1)</f>
        <v>0</v>
      </c>
      <c r="K277">
        <f>IF(_xlfn.IFNA(VLOOKUP($B277,'ŠIFRANT ZA INDUSTRY'!F:F,1,0),0)=0,0,1)</f>
        <v>0</v>
      </c>
      <c r="L277">
        <f>IF(_xlfn.IFNA(VLOOKUP($B277,'ŠIFRANT ZA INDUSTRY'!G:G,1,0),0)=0,0,1)</f>
        <v>0</v>
      </c>
      <c r="M277">
        <f>IF(_xlfn.IFNA(VLOOKUP($B277,'ŠIFRANT ZA INDUSTRY'!H:H,1,0),0)=0,0,1)</f>
        <v>0</v>
      </c>
      <c r="N277">
        <f>IF(_xlfn.IFNA(VLOOKUP($B277,'ŠIFRANT ZA INDUSTRY'!I:I,1,0),0)=0,0,1)</f>
        <v>0</v>
      </c>
      <c r="O277">
        <f>IF(_xlfn.IFNA(VLOOKUP($B277,'ŠIFRANT ZA INDUSTRY'!J:J,1,0),0)=0,0,1)</f>
        <v>0</v>
      </c>
      <c r="P277">
        <f>IF(_xlfn.IFNA(VLOOKUP($B277,'ŠIFRANT ZA INDUSTRY'!K:K,1,0),0)=0,0,1)</f>
        <v>0</v>
      </c>
      <c r="Q277">
        <f>IF(_xlfn.IFNA(VLOOKUP($B277,'ŠIFRANT ZA INDUSTRY'!L:L,1,0),0)=0,0,1)</f>
        <v>0</v>
      </c>
      <c r="R277">
        <f>IF(_xlfn.IFNA(VLOOKUP($B277,'ŠIFRANT ZA INDUSTRY'!M:M,1,0),0)=0,0,1)</f>
        <v>0</v>
      </c>
      <c r="S277">
        <f>IF(_xlfn.IFNA(VLOOKUP($B277,'ŠIFRANT ZA INDUSTRY'!N:N,1,0),0)=0,0,1)</f>
        <v>0</v>
      </c>
      <c r="T277" t="b">
        <f t="shared" si="19"/>
        <v>0</v>
      </c>
    </row>
    <row r="278" spans="1:20" x14ac:dyDescent="0.3">
      <c r="A278" t="str">
        <f t="shared" si="18"/>
        <v>32.91</v>
      </c>
      <c r="B278" s="44" t="s">
        <v>995</v>
      </c>
      <c r="C278" s="25"/>
      <c r="D278" s="25" t="s">
        <v>994</v>
      </c>
      <c r="E278">
        <f t="shared" si="20"/>
        <v>1</v>
      </c>
      <c r="F278">
        <f>IF(_xlfn.IFNA(VLOOKUP(B278,'ŠIFRANT ZA INDUSTRY'!A:A,1,0),0)=0,0,1)</f>
        <v>0</v>
      </c>
      <c r="G278">
        <f>IF(_xlfn.IFNA(VLOOKUP($B278,'ŠIFRANT ZA INDUSTRY'!B:B,1,0),0)=0,0,1)</f>
        <v>0</v>
      </c>
      <c r="H278">
        <f>IF(_xlfn.IFNA(VLOOKUP($B278,'ŠIFRANT ZA INDUSTRY'!C:C,1,0),0)=0,0,1)</f>
        <v>0</v>
      </c>
      <c r="I278">
        <f>IF(_xlfn.IFNA(VLOOKUP($B278,'ŠIFRANT ZA INDUSTRY'!D:D,1,0),0)=0,0,1)</f>
        <v>0</v>
      </c>
      <c r="J278">
        <f>IF(_xlfn.IFNA(VLOOKUP($B278,'ŠIFRANT ZA INDUSTRY'!E:E,1,0),0)=0,0,1)</f>
        <v>0</v>
      </c>
      <c r="K278">
        <f>IF(_xlfn.IFNA(VLOOKUP($B278,'ŠIFRANT ZA INDUSTRY'!F:F,1,0),0)=0,0,1)</f>
        <v>0</v>
      </c>
      <c r="L278">
        <f>IF(_xlfn.IFNA(VLOOKUP($B278,'ŠIFRANT ZA INDUSTRY'!G:G,1,0),0)=0,0,1)</f>
        <v>0</v>
      </c>
      <c r="M278">
        <f>IF(_xlfn.IFNA(VLOOKUP($B278,'ŠIFRANT ZA INDUSTRY'!H:H,1,0),0)=0,0,1)</f>
        <v>0</v>
      </c>
      <c r="N278">
        <f>IF(_xlfn.IFNA(VLOOKUP($B278,'ŠIFRANT ZA INDUSTRY'!I:I,1,0),0)=0,0,1)</f>
        <v>0</v>
      </c>
      <c r="O278">
        <f>IF(_xlfn.IFNA(VLOOKUP($B278,'ŠIFRANT ZA INDUSTRY'!J:J,1,0),0)=0,0,1)</f>
        <v>0</v>
      </c>
      <c r="P278">
        <f>IF(_xlfn.IFNA(VLOOKUP($B278,'ŠIFRANT ZA INDUSTRY'!K:K,1,0),0)=0,0,1)</f>
        <v>0</v>
      </c>
      <c r="Q278">
        <f>IF(_xlfn.IFNA(VLOOKUP($B278,'ŠIFRANT ZA INDUSTRY'!L:L,1,0),0)=0,0,1)</f>
        <v>0</v>
      </c>
      <c r="R278">
        <f>IF(_xlfn.IFNA(VLOOKUP($B278,'ŠIFRANT ZA INDUSTRY'!M:M,1,0),0)=0,0,1)</f>
        <v>0</v>
      </c>
      <c r="S278">
        <f>IF(_xlfn.IFNA(VLOOKUP($B278,'ŠIFRANT ZA INDUSTRY'!N:N,1,0),0)=0,0,1)</f>
        <v>0</v>
      </c>
      <c r="T278" t="b">
        <f t="shared" si="19"/>
        <v>0</v>
      </c>
    </row>
    <row r="279" spans="1:20" x14ac:dyDescent="0.3">
      <c r="A279" t="str">
        <f t="shared" si="18"/>
        <v>32.99</v>
      </c>
      <c r="B279" s="44" t="s">
        <v>997</v>
      </c>
      <c r="C279" s="25"/>
      <c r="D279" s="25" t="s">
        <v>996</v>
      </c>
      <c r="E279">
        <f t="shared" si="20"/>
        <v>1</v>
      </c>
      <c r="F279">
        <f>IF(_xlfn.IFNA(VLOOKUP(B279,'ŠIFRANT ZA INDUSTRY'!A:A,1,0),0)=0,0,1)</f>
        <v>0</v>
      </c>
      <c r="G279">
        <f>IF(_xlfn.IFNA(VLOOKUP($B279,'ŠIFRANT ZA INDUSTRY'!B:B,1,0),0)=0,0,1)</f>
        <v>0</v>
      </c>
      <c r="H279">
        <f>IF(_xlfn.IFNA(VLOOKUP($B279,'ŠIFRANT ZA INDUSTRY'!C:C,1,0),0)=0,0,1)</f>
        <v>0</v>
      </c>
      <c r="I279">
        <f>IF(_xlfn.IFNA(VLOOKUP($B279,'ŠIFRANT ZA INDUSTRY'!D:D,1,0),0)=0,0,1)</f>
        <v>0</v>
      </c>
      <c r="J279">
        <f>IF(_xlfn.IFNA(VLOOKUP($B279,'ŠIFRANT ZA INDUSTRY'!E:E,1,0),0)=0,0,1)</f>
        <v>0</v>
      </c>
      <c r="K279">
        <f>IF(_xlfn.IFNA(VLOOKUP($B279,'ŠIFRANT ZA INDUSTRY'!F:F,1,0),0)=0,0,1)</f>
        <v>0</v>
      </c>
      <c r="L279">
        <f>IF(_xlfn.IFNA(VLOOKUP($B279,'ŠIFRANT ZA INDUSTRY'!G:G,1,0),0)=0,0,1)</f>
        <v>0</v>
      </c>
      <c r="M279">
        <f>IF(_xlfn.IFNA(VLOOKUP($B279,'ŠIFRANT ZA INDUSTRY'!H:H,1,0),0)=0,0,1)</f>
        <v>0</v>
      </c>
      <c r="N279">
        <f>IF(_xlfn.IFNA(VLOOKUP($B279,'ŠIFRANT ZA INDUSTRY'!I:I,1,0),0)=0,0,1)</f>
        <v>0</v>
      </c>
      <c r="O279">
        <f>IF(_xlfn.IFNA(VLOOKUP($B279,'ŠIFRANT ZA INDUSTRY'!J:J,1,0),0)=0,0,1)</f>
        <v>0</v>
      </c>
      <c r="P279">
        <f>IF(_xlfn.IFNA(VLOOKUP($B279,'ŠIFRANT ZA INDUSTRY'!K:K,1,0),0)=0,0,1)</f>
        <v>0</v>
      </c>
      <c r="Q279">
        <f>IF(_xlfn.IFNA(VLOOKUP($B279,'ŠIFRANT ZA INDUSTRY'!L:L,1,0),0)=0,0,1)</f>
        <v>0</v>
      </c>
      <c r="R279">
        <f>IF(_xlfn.IFNA(VLOOKUP($B279,'ŠIFRANT ZA INDUSTRY'!M:M,1,0),0)=0,0,1)</f>
        <v>0</v>
      </c>
      <c r="S279">
        <f>IF(_xlfn.IFNA(VLOOKUP($B279,'ŠIFRANT ZA INDUSTRY'!N:N,1,0),0)=0,0,1)</f>
        <v>0</v>
      </c>
      <c r="T279" t="b">
        <f t="shared" si="19"/>
        <v>0</v>
      </c>
    </row>
    <row r="280" spans="1:20" x14ac:dyDescent="0.3">
      <c r="A280" t="str">
        <f t="shared" si="18"/>
        <v>33.11</v>
      </c>
      <c r="B280" s="44" t="s">
        <v>999</v>
      </c>
      <c r="C280" s="25"/>
      <c r="D280" s="25" t="s">
        <v>998</v>
      </c>
      <c r="E280">
        <f t="shared" si="20"/>
        <v>1</v>
      </c>
      <c r="F280">
        <f>IF(_xlfn.IFNA(VLOOKUP(B280,'ŠIFRANT ZA INDUSTRY'!A:A,1,0),0)=0,0,1)</f>
        <v>0</v>
      </c>
      <c r="G280">
        <f>IF(_xlfn.IFNA(VLOOKUP($B280,'ŠIFRANT ZA INDUSTRY'!B:B,1,0),0)=0,0,1)</f>
        <v>0</v>
      </c>
      <c r="H280">
        <f>IF(_xlfn.IFNA(VLOOKUP($B280,'ŠIFRANT ZA INDUSTRY'!C:C,1,0),0)=0,0,1)</f>
        <v>0</v>
      </c>
      <c r="I280">
        <f>IF(_xlfn.IFNA(VLOOKUP($B280,'ŠIFRANT ZA INDUSTRY'!D:D,1,0),0)=0,0,1)</f>
        <v>0</v>
      </c>
      <c r="J280">
        <f>IF(_xlfn.IFNA(VLOOKUP($B280,'ŠIFRANT ZA INDUSTRY'!E:E,1,0),0)=0,0,1)</f>
        <v>0</v>
      </c>
      <c r="K280">
        <f>IF(_xlfn.IFNA(VLOOKUP($B280,'ŠIFRANT ZA INDUSTRY'!F:F,1,0),0)=0,0,1)</f>
        <v>1</v>
      </c>
      <c r="L280">
        <f>IF(_xlfn.IFNA(VLOOKUP($B280,'ŠIFRANT ZA INDUSTRY'!G:G,1,0),0)=0,0,1)</f>
        <v>0</v>
      </c>
      <c r="M280">
        <f>IF(_xlfn.IFNA(VLOOKUP($B280,'ŠIFRANT ZA INDUSTRY'!H:H,1,0),0)=0,0,1)</f>
        <v>0</v>
      </c>
      <c r="N280">
        <f>IF(_xlfn.IFNA(VLOOKUP($B280,'ŠIFRANT ZA INDUSTRY'!I:I,1,0),0)=0,0,1)</f>
        <v>1</v>
      </c>
      <c r="O280">
        <f>IF(_xlfn.IFNA(VLOOKUP($B280,'ŠIFRANT ZA INDUSTRY'!J:J,1,0),0)=0,0,1)</f>
        <v>0</v>
      </c>
      <c r="P280">
        <f>IF(_xlfn.IFNA(VLOOKUP($B280,'ŠIFRANT ZA INDUSTRY'!K:K,1,0),0)=0,0,1)</f>
        <v>0</v>
      </c>
      <c r="Q280">
        <f>IF(_xlfn.IFNA(VLOOKUP($B280,'ŠIFRANT ZA INDUSTRY'!L:L,1,0),0)=0,0,1)</f>
        <v>0</v>
      </c>
      <c r="R280">
        <f>IF(_xlfn.IFNA(VLOOKUP($B280,'ŠIFRANT ZA INDUSTRY'!M:M,1,0),0)=0,0,1)</f>
        <v>0</v>
      </c>
      <c r="S280">
        <f>IF(_xlfn.IFNA(VLOOKUP($B280,'ŠIFRANT ZA INDUSTRY'!N:N,1,0),0)=0,0,1)</f>
        <v>0</v>
      </c>
      <c r="T280" t="b">
        <f t="shared" si="19"/>
        <v>1</v>
      </c>
    </row>
    <row r="281" spans="1:20" x14ac:dyDescent="0.3">
      <c r="A281" t="str">
        <f t="shared" si="18"/>
        <v>33.12</v>
      </c>
      <c r="B281" s="44" t="s">
        <v>1001</v>
      </c>
      <c r="C281" s="25"/>
      <c r="D281" s="25" t="s">
        <v>1000</v>
      </c>
      <c r="E281">
        <f t="shared" si="20"/>
        <v>1</v>
      </c>
      <c r="F281">
        <f>IF(_xlfn.IFNA(VLOOKUP(B281,'ŠIFRANT ZA INDUSTRY'!A:A,1,0),0)=0,0,1)</f>
        <v>0</v>
      </c>
      <c r="G281">
        <f>IF(_xlfn.IFNA(VLOOKUP($B281,'ŠIFRANT ZA INDUSTRY'!B:B,1,0),0)=0,0,1)</f>
        <v>0</v>
      </c>
      <c r="H281">
        <f>IF(_xlfn.IFNA(VLOOKUP($B281,'ŠIFRANT ZA INDUSTRY'!C:C,1,0),0)=0,0,1)</f>
        <v>0</v>
      </c>
      <c r="I281">
        <f>IF(_xlfn.IFNA(VLOOKUP($B281,'ŠIFRANT ZA INDUSTRY'!D:D,1,0),0)=0,0,1)</f>
        <v>0</v>
      </c>
      <c r="J281">
        <f>IF(_xlfn.IFNA(VLOOKUP($B281,'ŠIFRANT ZA INDUSTRY'!E:E,1,0),0)=0,0,1)</f>
        <v>0</v>
      </c>
      <c r="K281">
        <f>IF(_xlfn.IFNA(VLOOKUP($B281,'ŠIFRANT ZA INDUSTRY'!F:F,1,0),0)=0,0,1)</f>
        <v>1</v>
      </c>
      <c r="L281">
        <f>IF(_xlfn.IFNA(VLOOKUP($B281,'ŠIFRANT ZA INDUSTRY'!G:G,1,0),0)=0,0,1)</f>
        <v>0</v>
      </c>
      <c r="M281">
        <f>IF(_xlfn.IFNA(VLOOKUP($B281,'ŠIFRANT ZA INDUSTRY'!H:H,1,0),0)=0,0,1)</f>
        <v>0</v>
      </c>
      <c r="N281">
        <f>IF(_xlfn.IFNA(VLOOKUP($B281,'ŠIFRANT ZA INDUSTRY'!I:I,1,0),0)=0,0,1)</f>
        <v>1</v>
      </c>
      <c r="O281">
        <f>IF(_xlfn.IFNA(VLOOKUP($B281,'ŠIFRANT ZA INDUSTRY'!J:J,1,0),0)=0,0,1)</f>
        <v>0</v>
      </c>
      <c r="P281">
        <f>IF(_xlfn.IFNA(VLOOKUP($B281,'ŠIFRANT ZA INDUSTRY'!K:K,1,0),0)=0,0,1)</f>
        <v>0</v>
      </c>
      <c r="Q281">
        <f>IF(_xlfn.IFNA(VLOOKUP($B281,'ŠIFRANT ZA INDUSTRY'!L:L,1,0),0)=0,0,1)</f>
        <v>0</v>
      </c>
      <c r="R281">
        <f>IF(_xlfn.IFNA(VLOOKUP($B281,'ŠIFRANT ZA INDUSTRY'!M:M,1,0),0)=0,0,1)</f>
        <v>0</v>
      </c>
      <c r="S281">
        <f>IF(_xlfn.IFNA(VLOOKUP($B281,'ŠIFRANT ZA INDUSTRY'!N:N,1,0),0)=0,0,1)</f>
        <v>0</v>
      </c>
      <c r="T281" t="b">
        <f t="shared" si="19"/>
        <v>1</v>
      </c>
    </row>
    <row r="282" spans="1:20" x14ac:dyDescent="0.3">
      <c r="A282" t="str">
        <f t="shared" si="18"/>
        <v>33.13</v>
      </c>
      <c r="B282" s="44" t="s">
        <v>1003</v>
      </c>
      <c r="C282" s="25"/>
      <c r="D282" s="25" t="s">
        <v>1002</v>
      </c>
      <c r="E282">
        <f t="shared" si="20"/>
        <v>1</v>
      </c>
      <c r="F282">
        <f>IF(_xlfn.IFNA(VLOOKUP(B282,'ŠIFRANT ZA INDUSTRY'!A:A,1,0),0)=0,0,1)</f>
        <v>0</v>
      </c>
      <c r="G282">
        <f>IF(_xlfn.IFNA(VLOOKUP($B282,'ŠIFRANT ZA INDUSTRY'!B:B,1,0),0)=0,0,1)</f>
        <v>0</v>
      </c>
      <c r="H282">
        <f>IF(_xlfn.IFNA(VLOOKUP($B282,'ŠIFRANT ZA INDUSTRY'!C:C,1,0),0)=0,0,1)</f>
        <v>0</v>
      </c>
      <c r="I282">
        <f>IF(_xlfn.IFNA(VLOOKUP($B282,'ŠIFRANT ZA INDUSTRY'!D:D,1,0),0)=0,0,1)</f>
        <v>0</v>
      </c>
      <c r="J282">
        <f>IF(_xlfn.IFNA(VLOOKUP($B282,'ŠIFRANT ZA INDUSTRY'!E:E,1,0),0)=0,0,1)</f>
        <v>0</v>
      </c>
      <c r="K282">
        <f>IF(_xlfn.IFNA(VLOOKUP($B282,'ŠIFRANT ZA INDUSTRY'!F:F,1,0),0)=0,0,1)</f>
        <v>1</v>
      </c>
      <c r="L282">
        <f>IF(_xlfn.IFNA(VLOOKUP($B282,'ŠIFRANT ZA INDUSTRY'!G:G,1,0),0)=0,0,1)</f>
        <v>0</v>
      </c>
      <c r="M282">
        <f>IF(_xlfn.IFNA(VLOOKUP($B282,'ŠIFRANT ZA INDUSTRY'!H:H,1,0),0)=0,0,1)</f>
        <v>0</v>
      </c>
      <c r="N282">
        <f>IF(_xlfn.IFNA(VLOOKUP($B282,'ŠIFRANT ZA INDUSTRY'!I:I,1,0),0)=0,0,1)</f>
        <v>1</v>
      </c>
      <c r="O282">
        <f>IF(_xlfn.IFNA(VLOOKUP($B282,'ŠIFRANT ZA INDUSTRY'!J:J,1,0),0)=0,0,1)</f>
        <v>0</v>
      </c>
      <c r="P282">
        <f>IF(_xlfn.IFNA(VLOOKUP($B282,'ŠIFRANT ZA INDUSTRY'!K:K,1,0),0)=0,0,1)</f>
        <v>0</v>
      </c>
      <c r="Q282">
        <f>IF(_xlfn.IFNA(VLOOKUP($B282,'ŠIFRANT ZA INDUSTRY'!L:L,1,0),0)=0,0,1)</f>
        <v>0</v>
      </c>
      <c r="R282">
        <f>IF(_xlfn.IFNA(VLOOKUP($B282,'ŠIFRANT ZA INDUSTRY'!M:M,1,0),0)=0,0,1)</f>
        <v>0</v>
      </c>
      <c r="S282">
        <f>IF(_xlfn.IFNA(VLOOKUP($B282,'ŠIFRANT ZA INDUSTRY'!N:N,1,0),0)=0,0,1)</f>
        <v>0</v>
      </c>
      <c r="T282" t="b">
        <f t="shared" si="19"/>
        <v>1</v>
      </c>
    </row>
    <row r="283" spans="1:20" x14ac:dyDescent="0.3">
      <c r="A283" t="str">
        <f t="shared" si="18"/>
        <v>33.14</v>
      </c>
      <c r="B283" s="44" t="s">
        <v>1005</v>
      </c>
      <c r="C283" s="25"/>
      <c r="D283" s="25" t="s">
        <v>1004</v>
      </c>
      <c r="E283">
        <f t="shared" si="20"/>
        <v>1</v>
      </c>
      <c r="F283">
        <f>IF(_xlfn.IFNA(VLOOKUP(B283,'ŠIFRANT ZA INDUSTRY'!A:A,1,0),0)=0,0,1)</f>
        <v>0</v>
      </c>
      <c r="G283">
        <f>IF(_xlfn.IFNA(VLOOKUP($B283,'ŠIFRANT ZA INDUSTRY'!B:B,1,0),0)=0,0,1)</f>
        <v>0</v>
      </c>
      <c r="H283">
        <f>IF(_xlfn.IFNA(VLOOKUP($B283,'ŠIFRANT ZA INDUSTRY'!C:C,1,0),0)=0,0,1)</f>
        <v>0</v>
      </c>
      <c r="I283">
        <f>IF(_xlfn.IFNA(VLOOKUP($B283,'ŠIFRANT ZA INDUSTRY'!D:D,1,0),0)=0,0,1)</f>
        <v>0</v>
      </c>
      <c r="J283">
        <f>IF(_xlfn.IFNA(VLOOKUP($B283,'ŠIFRANT ZA INDUSTRY'!E:E,1,0),0)=0,0,1)</f>
        <v>0</v>
      </c>
      <c r="K283">
        <f>IF(_xlfn.IFNA(VLOOKUP($B283,'ŠIFRANT ZA INDUSTRY'!F:F,1,0),0)=0,0,1)</f>
        <v>1</v>
      </c>
      <c r="L283">
        <f>IF(_xlfn.IFNA(VLOOKUP($B283,'ŠIFRANT ZA INDUSTRY'!G:G,1,0),0)=0,0,1)</f>
        <v>0</v>
      </c>
      <c r="M283">
        <f>IF(_xlfn.IFNA(VLOOKUP($B283,'ŠIFRANT ZA INDUSTRY'!H:H,1,0),0)=0,0,1)</f>
        <v>0</v>
      </c>
      <c r="N283">
        <f>IF(_xlfn.IFNA(VLOOKUP($B283,'ŠIFRANT ZA INDUSTRY'!I:I,1,0),0)=0,0,1)</f>
        <v>1</v>
      </c>
      <c r="O283">
        <f>IF(_xlfn.IFNA(VLOOKUP($B283,'ŠIFRANT ZA INDUSTRY'!J:J,1,0),0)=0,0,1)</f>
        <v>0</v>
      </c>
      <c r="P283">
        <f>IF(_xlfn.IFNA(VLOOKUP($B283,'ŠIFRANT ZA INDUSTRY'!K:K,1,0),0)=0,0,1)</f>
        <v>0</v>
      </c>
      <c r="Q283">
        <f>IF(_xlfn.IFNA(VLOOKUP($B283,'ŠIFRANT ZA INDUSTRY'!L:L,1,0),0)=0,0,1)</f>
        <v>0</v>
      </c>
      <c r="R283">
        <f>IF(_xlfn.IFNA(VLOOKUP($B283,'ŠIFRANT ZA INDUSTRY'!M:M,1,0),0)=0,0,1)</f>
        <v>0</v>
      </c>
      <c r="S283">
        <f>IF(_xlfn.IFNA(VLOOKUP($B283,'ŠIFRANT ZA INDUSTRY'!N:N,1,0),0)=0,0,1)</f>
        <v>0</v>
      </c>
      <c r="T283" t="b">
        <f t="shared" si="19"/>
        <v>1</v>
      </c>
    </row>
    <row r="284" spans="1:20" x14ac:dyDescent="0.3">
      <c r="A284" t="str">
        <f t="shared" si="18"/>
        <v>33.15</v>
      </c>
      <c r="B284" s="44" t="s">
        <v>1007</v>
      </c>
      <c r="C284" s="25"/>
      <c r="D284" s="25" t="s">
        <v>1006</v>
      </c>
      <c r="E284">
        <f t="shared" si="20"/>
        <v>1</v>
      </c>
      <c r="F284">
        <f>IF(_xlfn.IFNA(VLOOKUP(B284,'ŠIFRANT ZA INDUSTRY'!A:A,1,0),0)=0,0,1)</f>
        <v>0</v>
      </c>
      <c r="G284">
        <f>IF(_xlfn.IFNA(VLOOKUP($B284,'ŠIFRANT ZA INDUSTRY'!B:B,1,0),0)=0,0,1)</f>
        <v>0</v>
      </c>
      <c r="H284">
        <f>IF(_xlfn.IFNA(VLOOKUP($B284,'ŠIFRANT ZA INDUSTRY'!C:C,1,0),0)=0,0,1)</f>
        <v>0</v>
      </c>
      <c r="I284">
        <f>IF(_xlfn.IFNA(VLOOKUP($B284,'ŠIFRANT ZA INDUSTRY'!D:D,1,0),0)=0,0,1)</f>
        <v>0</v>
      </c>
      <c r="J284">
        <f>IF(_xlfn.IFNA(VLOOKUP($B284,'ŠIFRANT ZA INDUSTRY'!E:E,1,0),0)=0,0,1)</f>
        <v>0</v>
      </c>
      <c r="K284">
        <f>IF(_xlfn.IFNA(VLOOKUP($B284,'ŠIFRANT ZA INDUSTRY'!F:F,1,0),0)=0,0,1)</f>
        <v>1</v>
      </c>
      <c r="L284">
        <f>IF(_xlfn.IFNA(VLOOKUP($B284,'ŠIFRANT ZA INDUSTRY'!G:G,1,0),0)=0,0,1)</f>
        <v>0</v>
      </c>
      <c r="M284">
        <f>IF(_xlfn.IFNA(VLOOKUP($B284,'ŠIFRANT ZA INDUSTRY'!H:H,1,0),0)=0,0,1)</f>
        <v>0</v>
      </c>
      <c r="N284">
        <f>IF(_xlfn.IFNA(VLOOKUP($B284,'ŠIFRANT ZA INDUSTRY'!I:I,1,0),0)=0,0,1)</f>
        <v>1</v>
      </c>
      <c r="O284">
        <f>IF(_xlfn.IFNA(VLOOKUP($B284,'ŠIFRANT ZA INDUSTRY'!J:J,1,0),0)=0,0,1)</f>
        <v>0</v>
      </c>
      <c r="P284">
        <f>IF(_xlfn.IFNA(VLOOKUP($B284,'ŠIFRANT ZA INDUSTRY'!K:K,1,0),0)=0,0,1)</f>
        <v>0</v>
      </c>
      <c r="Q284">
        <f>IF(_xlfn.IFNA(VLOOKUP($B284,'ŠIFRANT ZA INDUSTRY'!L:L,1,0),0)=0,0,1)</f>
        <v>0</v>
      </c>
      <c r="R284">
        <f>IF(_xlfn.IFNA(VLOOKUP($B284,'ŠIFRANT ZA INDUSTRY'!M:M,1,0),0)=0,0,1)</f>
        <v>0</v>
      </c>
      <c r="S284">
        <f>IF(_xlfn.IFNA(VLOOKUP($B284,'ŠIFRANT ZA INDUSTRY'!N:N,1,0),0)=0,0,1)</f>
        <v>0</v>
      </c>
      <c r="T284" t="b">
        <f t="shared" si="19"/>
        <v>1</v>
      </c>
    </row>
    <row r="285" spans="1:20" x14ac:dyDescent="0.3">
      <c r="A285" t="str">
        <f t="shared" si="18"/>
        <v>33.16</v>
      </c>
      <c r="B285" s="44" t="s">
        <v>1009</v>
      </c>
      <c r="C285" s="25"/>
      <c r="D285" s="25" t="s">
        <v>1008</v>
      </c>
      <c r="E285">
        <f t="shared" si="20"/>
        <v>1</v>
      </c>
      <c r="F285">
        <f>IF(_xlfn.IFNA(VLOOKUP(B285,'ŠIFRANT ZA INDUSTRY'!A:A,1,0),0)=0,0,1)</f>
        <v>0</v>
      </c>
      <c r="G285">
        <f>IF(_xlfn.IFNA(VLOOKUP($B285,'ŠIFRANT ZA INDUSTRY'!B:B,1,0),0)=0,0,1)</f>
        <v>0</v>
      </c>
      <c r="H285">
        <f>IF(_xlfn.IFNA(VLOOKUP($B285,'ŠIFRANT ZA INDUSTRY'!C:C,1,0),0)=0,0,1)</f>
        <v>0</v>
      </c>
      <c r="I285">
        <f>IF(_xlfn.IFNA(VLOOKUP($B285,'ŠIFRANT ZA INDUSTRY'!D:D,1,0),0)=0,0,1)</f>
        <v>0</v>
      </c>
      <c r="J285">
        <f>IF(_xlfn.IFNA(VLOOKUP($B285,'ŠIFRANT ZA INDUSTRY'!E:E,1,0),0)=0,0,1)</f>
        <v>0</v>
      </c>
      <c r="K285">
        <f>IF(_xlfn.IFNA(VLOOKUP($B285,'ŠIFRANT ZA INDUSTRY'!F:F,1,0),0)=0,0,1)</f>
        <v>1</v>
      </c>
      <c r="L285">
        <f>IF(_xlfn.IFNA(VLOOKUP($B285,'ŠIFRANT ZA INDUSTRY'!G:G,1,0),0)=0,0,1)</f>
        <v>0</v>
      </c>
      <c r="M285">
        <f>IF(_xlfn.IFNA(VLOOKUP($B285,'ŠIFRANT ZA INDUSTRY'!H:H,1,0),0)=0,0,1)</f>
        <v>0</v>
      </c>
      <c r="N285">
        <f>IF(_xlfn.IFNA(VLOOKUP($B285,'ŠIFRANT ZA INDUSTRY'!I:I,1,0),0)=0,0,1)</f>
        <v>1</v>
      </c>
      <c r="O285">
        <f>IF(_xlfn.IFNA(VLOOKUP($B285,'ŠIFRANT ZA INDUSTRY'!J:J,1,0),0)=0,0,1)</f>
        <v>0</v>
      </c>
      <c r="P285">
        <f>IF(_xlfn.IFNA(VLOOKUP($B285,'ŠIFRANT ZA INDUSTRY'!K:K,1,0),0)=0,0,1)</f>
        <v>0</v>
      </c>
      <c r="Q285">
        <f>IF(_xlfn.IFNA(VLOOKUP($B285,'ŠIFRANT ZA INDUSTRY'!L:L,1,0),0)=0,0,1)</f>
        <v>0</v>
      </c>
      <c r="R285">
        <f>IF(_xlfn.IFNA(VLOOKUP($B285,'ŠIFRANT ZA INDUSTRY'!M:M,1,0),0)=0,0,1)</f>
        <v>0</v>
      </c>
      <c r="S285">
        <f>IF(_xlfn.IFNA(VLOOKUP($B285,'ŠIFRANT ZA INDUSTRY'!N:N,1,0),0)=0,0,1)</f>
        <v>0</v>
      </c>
      <c r="T285" t="b">
        <f t="shared" si="19"/>
        <v>1</v>
      </c>
    </row>
    <row r="286" spans="1:20" x14ac:dyDescent="0.3">
      <c r="A286" t="str">
        <f t="shared" si="18"/>
        <v>33.17</v>
      </c>
      <c r="B286" s="44" t="s">
        <v>1011</v>
      </c>
      <c r="C286" s="25"/>
      <c r="D286" s="25" t="s">
        <v>1010</v>
      </c>
      <c r="E286">
        <f t="shared" si="20"/>
        <v>1</v>
      </c>
      <c r="F286">
        <f>IF(_xlfn.IFNA(VLOOKUP(B286,'ŠIFRANT ZA INDUSTRY'!A:A,1,0),0)=0,0,1)</f>
        <v>0</v>
      </c>
      <c r="G286">
        <f>IF(_xlfn.IFNA(VLOOKUP($B286,'ŠIFRANT ZA INDUSTRY'!B:B,1,0),0)=0,0,1)</f>
        <v>0</v>
      </c>
      <c r="H286">
        <f>IF(_xlfn.IFNA(VLOOKUP($B286,'ŠIFRANT ZA INDUSTRY'!C:C,1,0),0)=0,0,1)</f>
        <v>0</v>
      </c>
      <c r="I286">
        <f>IF(_xlfn.IFNA(VLOOKUP($B286,'ŠIFRANT ZA INDUSTRY'!D:D,1,0),0)=0,0,1)</f>
        <v>0</v>
      </c>
      <c r="J286">
        <f>IF(_xlfn.IFNA(VLOOKUP($B286,'ŠIFRANT ZA INDUSTRY'!E:E,1,0),0)=0,0,1)</f>
        <v>0</v>
      </c>
      <c r="K286">
        <f>IF(_xlfn.IFNA(VLOOKUP($B286,'ŠIFRANT ZA INDUSTRY'!F:F,1,0),0)=0,0,1)</f>
        <v>1</v>
      </c>
      <c r="L286">
        <f>IF(_xlfn.IFNA(VLOOKUP($B286,'ŠIFRANT ZA INDUSTRY'!G:G,1,0),0)=0,0,1)</f>
        <v>0</v>
      </c>
      <c r="M286">
        <f>IF(_xlfn.IFNA(VLOOKUP($B286,'ŠIFRANT ZA INDUSTRY'!H:H,1,0),0)=0,0,1)</f>
        <v>0</v>
      </c>
      <c r="N286">
        <f>IF(_xlfn.IFNA(VLOOKUP($B286,'ŠIFRANT ZA INDUSTRY'!I:I,1,0),0)=0,0,1)</f>
        <v>1</v>
      </c>
      <c r="O286">
        <f>IF(_xlfn.IFNA(VLOOKUP($B286,'ŠIFRANT ZA INDUSTRY'!J:J,1,0),0)=0,0,1)</f>
        <v>0</v>
      </c>
      <c r="P286">
        <f>IF(_xlfn.IFNA(VLOOKUP($B286,'ŠIFRANT ZA INDUSTRY'!K:K,1,0),0)=0,0,1)</f>
        <v>0</v>
      </c>
      <c r="Q286">
        <f>IF(_xlfn.IFNA(VLOOKUP($B286,'ŠIFRANT ZA INDUSTRY'!L:L,1,0),0)=0,0,1)</f>
        <v>0</v>
      </c>
      <c r="R286">
        <f>IF(_xlfn.IFNA(VLOOKUP($B286,'ŠIFRANT ZA INDUSTRY'!M:M,1,0),0)=0,0,1)</f>
        <v>0</v>
      </c>
      <c r="S286">
        <f>IF(_xlfn.IFNA(VLOOKUP($B286,'ŠIFRANT ZA INDUSTRY'!N:N,1,0),0)=0,0,1)</f>
        <v>0</v>
      </c>
      <c r="T286" t="b">
        <f t="shared" si="19"/>
        <v>1</v>
      </c>
    </row>
    <row r="287" spans="1:20" x14ac:dyDescent="0.3">
      <c r="A287" t="str">
        <f t="shared" si="18"/>
        <v>33.19</v>
      </c>
      <c r="B287" s="44" t="s">
        <v>1013</v>
      </c>
      <c r="C287" s="25"/>
      <c r="D287" s="25" t="s">
        <v>1012</v>
      </c>
      <c r="E287">
        <f t="shared" ref="E287:E313" si="21">IF(LEN(B287)=6,1,0)</f>
        <v>1</v>
      </c>
      <c r="F287">
        <f>IF(_xlfn.IFNA(VLOOKUP(B287,'ŠIFRANT ZA INDUSTRY'!A:A,1,0),0)=0,0,1)</f>
        <v>0</v>
      </c>
      <c r="G287">
        <f>IF(_xlfn.IFNA(VLOOKUP($B287,'ŠIFRANT ZA INDUSTRY'!B:B,1,0),0)=0,0,1)</f>
        <v>0</v>
      </c>
      <c r="H287">
        <f>IF(_xlfn.IFNA(VLOOKUP($B287,'ŠIFRANT ZA INDUSTRY'!C:C,1,0),0)=0,0,1)</f>
        <v>0</v>
      </c>
      <c r="I287">
        <f>IF(_xlfn.IFNA(VLOOKUP($B287,'ŠIFRANT ZA INDUSTRY'!D:D,1,0),0)=0,0,1)</f>
        <v>0</v>
      </c>
      <c r="J287">
        <f>IF(_xlfn.IFNA(VLOOKUP($B287,'ŠIFRANT ZA INDUSTRY'!E:E,1,0),0)=0,0,1)</f>
        <v>0</v>
      </c>
      <c r="K287">
        <f>IF(_xlfn.IFNA(VLOOKUP($B287,'ŠIFRANT ZA INDUSTRY'!F:F,1,0),0)=0,0,1)</f>
        <v>1</v>
      </c>
      <c r="L287">
        <f>IF(_xlfn.IFNA(VLOOKUP($B287,'ŠIFRANT ZA INDUSTRY'!G:G,1,0),0)=0,0,1)</f>
        <v>0</v>
      </c>
      <c r="M287">
        <f>IF(_xlfn.IFNA(VLOOKUP($B287,'ŠIFRANT ZA INDUSTRY'!H:H,1,0),0)=0,0,1)</f>
        <v>0</v>
      </c>
      <c r="N287">
        <f>IF(_xlfn.IFNA(VLOOKUP($B287,'ŠIFRANT ZA INDUSTRY'!I:I,1,0),0)=0,0,1)</f>
        <v>1</v>
      </c>
      <c r="O287">
        <f>IF(_xlfn.IFNA(VLOOKUP($B287,'ŠIFRANT ZA INDUSTRY'!J:J,1,0),0)=0,0,1)</f>
        <v>0</v>
      </c>
      <c r="P287">
        <f>IF(_xlfn.IFNA(VLOOKUP($B287,'ŠIFRANT ZA INDUSTRY'!K:K,1,0),0)=0,0,1)</f>
        <v>0</v>
      </c>
      <c r="Q287">
        <f>IF(_xlfn.IFNA(VLOOKUP($B287,'ŠIFRANT ZA INDUSTRY'!L:L,1,0),0)=0,0,1)</f>
        <v>0</v>
      </c>
      <c r="R287">
        <f>IF(_xlfn.IFNA(VLOOKUP($B287,'ŠIFRANT ZA INDUSTRY'!M:M,1,0),0)=0,0,1)</f>
        <v>0</v>
      </c>
      <c r="S287">
        <f>IF(_xlfn.IFNA(VLOOKUP($B287,'ŠIFRANT ZA INDUSTRY'!N:N,1,0),0)=0,0,1)</f>
        <v>0</v>
      </c>
      <c r="T287" t="b">
        <f t="shared" si="19"/>
        <v>1</v>
      </c>
    </row>
    <row r="288" spans="1:20" x14ac:dyDescent="0.3">
      <c r="A288" t="str">
        <f t="shared" si="18"/>
        <v>33.20</v>
      </c>
      <c r="B288" s="44" t="s">
        <v>1015</v>
      </c>
      <c r="C288" s="25"/>
      <c r="D288" s="25" t="s">
        <v>1014</v>
      </c>
      <c r="E288">
        <f t="shared" si="21"/>
        <v>1</v>
      </c>
      <c r="F288">
        <f>IF(_xlfn.IFNA(VLOOKUP(B288,'ŠIFRANT ZA INDUSTRY'!A:A,1,0),0)=0,0,1)</f>
        <v>0</v>
      </c>
      <c r="G288">
        <f>IF(_xlfn.IFNA(VLOOKUP($B288,'ŠIFRANT ZA INDUSTRY'!B:B,1,0),0)=0,0,1)</f>
        <v>0</v>
      </c>
      <c r="H288">
        <f>IF(_xlfn.IFNA(VLOOKUP($B288,'ŠIFRANT ZA INDUSTRY'!C:C,1,0),0)=0,0,1)</f>
        <v>0</v>
      </c>
      <c r="I288">
        <f>IF(_xlfn.IFNA(VLOOKUP($B288,'ŠIFRANT ZA INDUSTRY'!D:D,1,0),0)=0,0,1)</f>
        <v>0</v>
      </c>
      <c r="J288">
        <f>IF(_xlfn.IFNA(VLOOKUP($B288,'ŠIFRANT ZA INDUSTRY'!E:E,1,0),0)=0,0,1)</f>
        <v>0</v>
      </c>
      <c r="K288">
        <f>IF(_xlfn.IFNA(VLOOKUP($B288,'ŠIFRANT ZA INDUSTRY'!F:F,1,0),0)=0,0,1)</f>
        <v>1</v>
      </c>
      <c r="L288">
        <f>IF(_xlfn.IFNA(VLOOKUP($B288,'ŠIFRANT ZA INDUSTRY'!G:G,1,0),0)=0,0,1)</f>
        <v>0</v>
      </c>
      <c r="M288">
        <f>IF(_xlfn.IFNA(VLOOKUP($B288,'ŠIFRANT ZA INDUSTRY'!H:H,1,0),0)=0,0,1)</f>
        <v>0</v>
      </c>
      <c r="N288">
        <f>IF(_xlfn.IFNA(VLOOKUP($B288,'ŠIFRANT ZA INDUSTRY'!I:I,1,0),0)=0,0,1)</f>
        <v>1</v>
      </c>
      <c r="O288">
        <f>IF(_xlfn.IFNA(VLOOKUP($B288,'ŠIFRANT ZA INDUSTRY'!J:J,1,0),0)=0,0,1)</f>
        <v>0</v>
      </c>
      <c r="P288">
        <f>IF(_xlfn.IFNA(VLOOKUP($B288,'ŠIFRANT ZA INDUSTRY'!K:K,1,0),0)=0,0,1)</f>
        <v>0</v>
      </c>
      <c r="Q288">
        <f>IF(_xlfn.IFNA(VLOOKUP($B288,'ŠIFRANT ZA INDUSTRY'!L:L,1,0),0)=0,0,1)</f>
        <v>0</v>
      </c>
      <c r="R288">
        <f>IF(_xlfn.IFNA(VLOOKUP($B288,'ŠIFRANT ZA INDUSTRY'!M:M,1,0),0)=0,0,1)</f>
        <v>0</v>
      </c>
      <c r="S288">
        <f>IF(_xlfn.IFNA(VLOOKUP($B288,'ŠIFRANT ZA INDUSTRY'!N:N,1,0),0)=0,0,1)</f>
        <v>0</v>
      </c>
      <c r="T288" t="b">
        <f t="shared" si="19"/>
        <v>1</v>
      </c>
    </row>
    <row r="289" spans="1:20" x14ac:dyDescent="0.3">
      <c r="A289" t="str">
        <f t="shared" si="18"/>
        <v>35.11</v>
      </c>
      <c r="B289" s="44" t="s">
        <v>1016</v>
      </c>
      <c r="C289" s="25"/>
      <c r="D289" s="25" t="s">
        <v>1856</v>
      </c>
      <c r="E289">
        <f t="shared" si="21"/>
        <v>1</v>
      </c>
      <c r="F289">
        <f>IF(_xlfn.IFNA(VLOOKUP(B289,'ŠIFRANT ZA INDUSTRY'!A:A,1,0),0)=0,0,1)</f>
        <v>1</v>
      </c>
      <c r="G289">
        <f>IF(_xlfn.IFNA(VLOOKUP($B289,'ŠIFRANT ZA INDUSTRY'!B:B,1,0),0)=0,0,1)</f>
        <v>0</v>
      </c>
      <c r="H289">
        <f>IF(_xlfn.IFNA(VLOOKUP($B289,'ŠIFRANT ZA INDUSTRY'!C:C,1,0),0)=0,0,1)</f>
        <v>0</v>
      </c>
      <c r="I289">
        <f>IF(_xlfn.IFNA(VLOOKUP($B289,'ŠIFRANT ZA INDUSTRY'!D:D,1,0),0)=0,0,1)</f>
        <v>0</v>
      </c>
      <c r="J289">
        <f>IF(_xlfn.IFNA(VLOOKUP($B289,'ŠIFRANT ZA INDUSTRY'!E:E,1,0),0)=0,0,1)</f>
        <v>0</v>
      </c>
      <c r="K289">
        <f>IF(_xlfn.IFNA(VLOOKUP($B289,'ŠIFRANT ZA INDUSTRY'!F:F,1,0),0)=0,0,1)</f>
        <v>0</v>
      </c>
      <c r="L289">
        <f>IF(_xlfn.IFNA(VLOOKUP($B289,'ŠIFRANT ZA INDUSTRY'!G:G,1,0),0)=0,0,1)</f>
        <v>0</v>
      </c>
      <c r="M289">
        <f>IF(_xlfn.IFNA(VLOOKUP($B289,'ŠIFRANT ZA INDUSTRY'!H:H,1,0),0)=0,0,1)</f>
        <v>0</v>
      </c>
      <c r="N289">
        <f>IF(_xlfn.IFNA(VLOOKUP($B289,'ŠIFRANT ZA INDUSTRY'!I:I,1,0),0)=0,0,1)</f>
        <v>0</v>
      </c>
      <c r="O289">
        <f>IF(_xlfn.IFNA(VLOOKUP($B289,'ŠIFRANT ZA INDUSTRY'!J:J,1,0),0)=0,0,1)</f>
        <v>0</v>
      </c>
      <c r="P289">
        <f>IF(_xlfn.IFNA(VLOOKUP($B289,'ŠIFRANT ZA INDUSTRY'!K:K,1,0),0)=0,0,1)</f>
        <v>0</v>
      </c>
      <c r="Q289">
        <f>IF(_xlfn.IFNA(VLOOKUP($B289,'ŠIFRANT ZA INDUSTRY'!L:L,1,0),0)=0,0,1)</f>
        <v>0</v>
      </c>
      <c r="R289">
        <f>IF(_xlfn.IFNA(VLOOKUP($B289,'ŠIFRANT ZA INDUSTRY'!M:M,1,0),0)=0,0,1)</f>
        <v>0</v>
      </c>
      <c r="S289">
        <f>IF(_xlfn.IFNA(VLOOKUP($B289,'ŠIFRANT ZA INDUSTRY'!N:N,1,0),0)=0,0,1)</f>
        <v>0</v>
      </c>
      <c r="T289" t="b">
        <f t="shared" si="19"/>
        <v>1</v>
      </c>
    </row>
    <row r="290" spans="1:20" x14ac:dyDescent="0.3">
      <c r="A290" t="str">
        <f t="shared" si="18"/>
        <v>35.11</v>
      </c>
      <c r="B290" s="44" t="s">
        <v>1017</v>
      </c>
      <c r="C290" s="25"/>
      <c r="D290" s="25" t="s">
        <v>1857</v>
      </c>
      <c r="E290">
        <f t="shared" si="21"/>
        <v>1</v>
      </c>
      <c r="F290">
        <f>IF(_xlfn.IFNA(VLOOKUP(B290,'ŠIFRANT ZA INDUSTRY'!A:A,1,0),0)=0,0,1)</f>
        <v>1</v>
      </c>
      <c r="G290">
        <f>IF(_xlfn.IFNA(VLOOKUP($B290,'ŠIFRANT ZA INDUSTRY'!B:B,1,0),0)=0,0,1)</f>
        <v>0</v>
      </c>
      <c r="H290">
        <f>IF(_xlfn.IFNA(VLOOKUP($B290,'ŠIFRANT ZA INDUSTRY'!C:C,1,0),0)=0,0,1)</f>
        <v>0</v>
      </c>
      <c r="I290">
        <f>IF(_xlfn.IFNA(VLOOKUP($B290,'ŠIFRANT ZA INDUSTRY'!D:D,1,0),0)=0,0,1)</f>
        <v>0</v>
      </c>
      <c r="J290">
        <f>IF(_xlfn.IFNA(VLOOKUP($B290,'ŠIFRANT ZA INDUSTRY'!E:E,1,0),0)=0,0,1)</f>
        <v>0</v>
      </c>
      <c r="K290">
        <f>IF(_xlfn.IFNA(VLOOKUP($B290,'ŠIFRANT ZA INDUSTRY'!F:F,1,0),0)=0,0,1)</f>
        <v>0</v>
      </c>
      <c r="L290">
        <f>IF(_xlfn.IFNA(VLOOKUP($B290,'ŠIFRANT ZA INDUSTRY'!G:G,1,0),0)=0,0,1)</f>
        <v>0</v>
      </c>
      <c r="M290">
        <f>IF(_xlfn.IFNA(VLOOKUP($B290,'ŠIFRANT ZA INDUSTRY'!H:H,1,0),0)=0,0,1)</f>
        <v>0</v>
      </c>
      <c r="N290">
        <f>IF(_xlfn.IFNA(VLOOKUP($B290,'ŠIFRANT ZA INDUSTRY'!I:I,1,0),0)=0,0,1)</f>
        <v>0</v>
      </c>
      <c r="O290">
        <f>IF(_xlfn.IFNA(VLOOKUP($B290,'ŠIFRANT ZA INDUSTRY'!J:J,1,0),0)=0,0,1)</f>
        <v>0</v>
      </c>
      <c r="P290">
        <f>IF(_xlfn.IFNA(VLOOKUP($B290,'ŠIFRANT ZA INDUSTRY'!K:K,1,0),0)=0,0,1)</f>
        <v>0</v>
      </c>
      <c r="Q290">
        <f>IF(_xlfn.IFNA(VLOOKUP($B290,'ŠIFRANT ZA INDUSTRY'!L:L,1,0),0)=0,0,1)</f>
        <v>0</v>
      </c>
      <c r="R290">
        <f>IF(_xlfn.IFNA(VLOOKUP($B290,'ŠIFRANT ZA INDUSTRY'!M:M,1,0),0)=0,0,1)</f>
        <v>0</v>
      </c>
      <c r="S290">
        <f>IF(_xlfn.IFNA(VLOOKUP($B290,'ŠIFRANT ZA INDUSTRY'!N:N,1,0),0)=0,0,1)</f>
        <v>0</v>
      </c>
      <c r="T290" t="b">
        <f t="shared" si="19"/>
        <v>1</v>
      </c>
    </row>
    <row r="291" spans="1:20" x14ac:dyDescent="0.3">
      <c r="A291" t="str">
        <f t="shared" si="18"/>
        <v>35.11</v>
      </c>
      <c r="B291" s="44" t="s">
        <v>1018</v>
      </c>
      <c r="C291" s="25"/>
      <c r="D291" s="25" t="s">
        <v>1019</v>
      </c>
      <c r="E291">
        <f t="shared" si="21"/>
        <v>1</v>
      </c>
      <c r="F291">
        <f>IF(_xlfn.IFNA(VLOOKUP(B291,'ŠIFRANT ZA INDUSTRY'!A:A,1,0),0)=0,0,1)</f>
        <v>1</v>
      </c>
      <c r="G291">
        <f>IF(_xlfn.IFNA(VLOOKUP($B291,'ŠIFRANT ZA INDUSTRY'!B:B,1,0),0)=0,0,1)</f>
        <v>0</v>
      </c>
      <c r="H291">
        <f>IF(_xlfn.IFNA(VLOOKUP($B291,'ŠIFRANT ZA INDUSTRY'!C:C,1,0),0)=0,0,1)</f>
        <v>0</v>
      </c>
      <c r="I291">
        <f>IF(_xlfn.IFNA(VLOOKUP($B291,'ŠIFRANT ZA INDUSTRY'!D:D,1,0),0)=0,0,1)</f>
        <v>0</v>
      </c>
      <c r="J291">
        <f>IF(_xlfn.IFNA(VLOOKUP($B291,'ŠIFRANT ZA INDUSTRY'!E:E,1,0),0)=0,0,1)</f>
        <v>0</v>
      </c>
      <c r="K291">
        <f>IF(_xlfn.IFNA(VLOOKUP($B291,'ŠIFRANT ZA INDUSTRY'!F:F,1,0),0)=0,0,1)</f>
        <v>0</v>
      </c>
      <c r="L291">
        <f>IF(_xlfn.IFNA(VLOOKUP($B291,'ŠIFRANT ZA INDUSTRY'!G:G,1,0),0)=0,0,1)</f>
        <v>0</v>
      </c>
      <c r="M291">
        <f>IF(_xlfn.IFNA(VLOOKUP($B291,'ŠIFRANT ZA INDUSTRY'!H:H,1,0),0)=0,0,1)</f>
        <v>0</v>
      </c>
      <c r="N291">
        <f>IF(_xlfn.IFNA(VLOOKUP($B291,'ŠIFRANT ZA INDUSTRY'!I:I,1,0),0)=0,0,1)</f>
        <v>0</v>
      </c>
      <c r="O291">
        <f>IF(_xlfn.IFNA(VLOOKUP($B291,'ŠIFRANT ZA INDUSTRY'!J:J,1,0),0)=0,0,1)</f>
        <v>0</v>
      </c>
      <c r="P291">
        <f>IF(_xlfn.IFNA(VLOOKUP($B291,'ŠIFRANT ZA INDUSTRY'!K:K,1,0),0)=0,0,1)</f>
        <v>0</v>
      </c>
      <c r="Q291">
        <f>IF(_xlfn.IFNA(VLOOKUP($B291,'ŠIFRANT ZA INDUSTRY'!L:L,1,0),0)=0,0,1)</f>
        <v>0</v>
      </c>
      <c r="R291">
        <f>IF(_xlfn.IFNA(VLOOKUP($B291,'ŠIFRANT ZA INDUSTRY'!M:M,1,0),0)=0,0,1)</f>
        <v>0</v>
      </c>
      <c r="S291">
        <f>IF(_xlfn.IFNA(VLOOKUP($B291,'ŠIFRANT ZA INDUSTRY'!N:N,1,0),0)=0,0,1)</f>
        <v>0</v>
      </c>
      <c r="T291" t="b">
        <f t="shared" si="19"/>
        <v>1</v>
      </c>
    </row>
    <row r="292" spans="1:20" x14ac:dyDescent="0.3">
      <c r="A292" t="str">
        <f t="shared" si="18"/>
        <v>35.12</v>
      </c>
      <c r="B292" s="44" t="s">
        <v>1021</v>
      </c>
      <c r="C292" s="25"/>
      <c r="D292" s="25" t="s">
        <v>1020</v>
      </c>
      <c r="E292">
        <f t="shared" si="21"/>
        <v>1</v>
      </c>
      <c r="F292">
        <f>IF(_xlfn.IFNA(VLOOKUP(B292,'ŠIFRANT ZA INDUSTRY'!A:A,1,0),0)=0,0,1)</f>
        <v>1</v>
      </c>
      <c r="G292">
        <f>IF(_xlfn.IFNA(VLOOKUP($B292,'ŠIFRANT ZA INDUSTRY'!B:B,1,0),0)=0,0,1)</f>
        <v>0</v>
      </c>
      <c r="H292">
        <f>IF(_xlfn.IFNA(VLOOKUP($B292,'ŠIFRANT ZA INDUSTRY'!C:C,1,0),0)=0,0,1)</f>
        <v>0</v>
      </c>
      <c r="I292">
        <f>IF(_xlfn.IFNA(VLOOKUP($B292,'ŠIFRANT ZA INDUSTRY'!D:D,1,0),0)=0,0,1)</f>
        <v>0</v>
      </c>
      <c r="J292">
        <f>IF(_xlfn.IFNA(VLOOKUP($B292,'ŠIFRANT ZA INDUSTRY'!E:E,1,0),0)=0,0,1)</f>
        <v>0</v>
      </c>
      <c r="K292">
        <f>IF(_xlfn.IFNA(VLOOKUP($B292,'ŠIFRANT ZA INDUSTRY'!F:F,1,0),0)=0,0,1)</f>
        <v>0</v>
      </c>
      <c r="L292">
        <f>IF(_xlfn.IFNA(VLOOKUP($B292,'ŠIFRANT ZA INDUSTRY'!G:G,1,0),0)=0,0,1)</f>
        <v>0</v>
      </c>
      <c r="M292">
        <f>IF(_xlfn.IFNA(VLOOKUP($B292,'ŠIFRANT ZA INDUSTRY'!H:H,1,0),0)=0,0,1)</f>
        <v>0</v>
      </c>
      <c r="N292">
        <f>IF(_xlfn.IFNA(VLOOKUP($B292,'ŠIFRANT ZA INDUSTRY'!I:I,1,0),0)=0,0,1)</f>
        <v>0</v>
      </c>
      <c r="O292">
        <f>IF(_xlfn.IFNA(VLOOKUP($B292,'ŠIFRANT ZA INDUSTRY'!J:J,1,0),0)=0,0,1)</f>
        <v>0</v>
      </c>
      <c r="P292">
        <f>IF(_xlfn.IFNA(VLOOKUP($B292,'ŠIFRANT ZA INDUSTRY'!K:K,1,0),0)=0,0,1)</f>
        <v>0</v>
      </c>
      <c r="Q292">
        <f>IF(_xlfn.IFNA(VLOOKUP($B292,'ŠIFRANT ZA INDUSTRY'!L:L,1,0),0)=0,0,1)</f>
        <v>0</v>
      </c>
      <c r="R292">
        <f>IF(_xlfn.IFNA(VLOOKUP($B292,'ŠIFRANT ZA INDUSTRY'!M:M,1,0),0)=0,0,1)</f>
        <v>0</v>
      </c>
      <c r="S292">
        <f>IF(_xlfn.IFNA(VLOOKUP($B292,'ŠIFRANT ZA INDUSTRY'!N:N,1,0),0)=0,0,1)</f>
        <v>0</v>
      </c>
      <c r="T292" t="b">
        <f t="shared" si="19"/>
        <v>1</v>
      </c>
    </row>
    <row r="293" spans="1:20" x14ac:dyDescent="0.3">
      <c r="A293" t="str">
        <f t="shared" si="18"/>
        <v>35.13</v>
      </c>
      <c r="B293" s="44" t="s">
        <v>1023</v>
      </c>
      <c r="C293" s="25"/>
      <c r="D293" s="25" t="s">
        <v>1022</v>
      </c>
      <c r="E293">
        <f t="shared" si="21"/>
        <v>1</v>
      </c>
      <c r="F293">
        <f>IF(_xlfn.IFNA(VLOOKUP(B293,'ŠIFRANT ZA INDUSTRY'!A:A,1,0),0)=0,0,1)</f>
        <v>1</v>
      </c>
      <c r="G293">
        <f>IF(_xlfn.IFNA(VLOOKUP($B293,'ŠIFRANT ZA INDUSTRY'!B:B,1,0),0)=0,0,1)</f>
        <v>0</v>
      </c>
      <c r="H293">
        <f>IF(_xlfn.IFNA(VLOOKUP($B293,'ŠIFRANT ZA INDUSTRY'!C:C,1,0),0)=0,0,1)</f>
        <v>0</v>
      </c>
      <c r="I293">
        <f>IF(_xlfn.IFNA(VLOOKUP($B293,'ŠIFRANT ZA INDUSTRY'!D:D,1,0),0)=0,0,1)</f>
        <v>0</v>
      </c>
      <c r="J293">
        <f>IF(_xlfn.IFNA(VLOOKUP($B293,'ŠIFRANT ZA INDUSTRY'!E:E,1,0),0)=0,0,1)</f>
        <v>0</v>
      </c>
      <c r="K293">
        <f>IF(_xlfn.IFNA(VLOOKUP($B293,'ŠIFRANT ZA INDUSTRY'!F:F,1,0),0)=0,0,1)</f>
        <v>0</v>
      </c>
      <c r="L293">
        <f>IF(_xlfn.IFNA(VLOOKUP($B293,'ŠIFRANT ZA INDUSTRY'!G:G,1,0),0)=0,0,1)</f>
        <v>0</v>
      </c>
      <c r="M293">
        <f>IF(_xlfn.IFNA(VLOOKUP($B293,'ŠIFRANT ZA INDUSTRY'!H:H,1,0),0)=0,0,1)</f>
        <v>0</v>
      </c>
      <c r="N293">
        <f>IF(_xlfn.IFNA(VLOOKUP($B293,'ŠIFRANT ZA INDUSTRY'!I:I,1,0),0)=0,0,1)</f>
        <v>0</v>
      </c>
      <c r="O293">
        <f>IF(_xlfn.IFNA(VLOOKUP($B293,'ŠIFRANT ZA INDUSTRY'!J:J,1,0),0)=0,0,1)</f>
        <v>0</v>
      </c>
      <c r="P293">
        <f>IF(_xlfn.IFNA(VLOOKUP($B293,'ŠIFRANT ZA INDUSTRY'!K:K,1,0),0)=0,0,1)</f>
        <v>0</v>
      </c>
      <c r="Q293">
        <f>IF(_xlfn.IFNA(VLOOKUP($B293,'ŠIFRANT ZA INDUSTRY'!L:L,1,0),0)=0,0,1)</f>
        <v>0</v>
      </c>
      <c r="R293">
        <f>IF(_xlfn.IFNA(VLOOKUP($B293,'ŠIFRANT ZA INDUSTRY'!M:M,1,0),0)=0,0,1)</f>
        <v>0</v>
      </c>
      <c r="S293">
        <f>IF(_xlfn.IFNA(VLOOKUP($B293,'ŠIFRANT ZA INDUSTRY'!N:N,1,0),0)=0,0,1)</f>
        <v>0</v>
      </c>
      <c r="T293" t="b">
        <f t="shared" si="19"/>
        <v>1</v>
      </c>
    </row>
    <row r="294" spans="1:20" x14ac:dyDescent="0.3">
      <c r="A294" t="str">
        <f t="shared" si="18"/>
        <v>35.14</v>
      </c>
      <c r="B294" s="44" t="s">
        <v>1025</v>
      </c>
      <c r="C294" s="25"/>
      <c r="D294" s="25" t="s">
        <v>1024</v>
      </c>
      <c r="E294">
        <f t="shared" si="21"/>
        <v>1</v>
      </c>
      <c r="F294">
        <f>IF(_xlfn.IFNA(VLOOKUP(B294,'ŠIFRANT ZA INDUSTRY'!A:A,1,0),0)=0,0,1)</f>
        <v>1</v>
      </c>
      <c r="G294">
        <f>IF(_xlfn.IFNA(VLOOKUP($B294,'ŠIFRANT ZA INDUSTRY'!B:B,1,0),0)=0,0,1)</f>
        <v>0</v>
      </c>
      <c r="H294">
        <f>IF(_xlfn.IFNA(VLOOKUP($B294,'ŠIFRANT ZA INDUSTRY'!C:C,1,0),0)=0,0,1)</f>
        <v>0</v>
      </c>
      <c r="I294">
        <f>IF(_xlfn.IFNA(VLOOKUP($B294,'ŠIFRANT ZA INDUSTRY'!D:D,1,0),0)=0,0,1)</f>
        <v>0</v>
      </c>
      <c r="J294">
        <f>IF(_xlfn.IFNA(VLOOKUP($B294,'ŠIFRANT ZA INDUSTRY'!E:E,1,0),0)=0,0,1)</f>
        <v>0</v>
      </c>
      <c r="K294">
        <f>IF(_xlfn.IFNA(VLOOKUP($B294,'ŠIFRANT ZA INDUSTRY'!F:F,1,0),0)=0,0,1)</f>
        <v>0</v>
      </c>
      <c r="L294">
        <f>IF(_xlfn.IFNA(VLOOKUP($B294,'ŠIFRANT ZA INDUSTRY'!G:G,1,0),0)=0,0,1)</f>
        <v>0</v>
      </c>
      <c r="M294">
        <f>IF(_xlfn.IFNA(VLOOKUP($B294,'ŠIFRANT ZA INDUSTRY'!H:H,1,0),0)=0,0,1)</f>
        <v>0</v>
      </c>
      <c r="N294">
        <f>IF(_xlfn.IFNA(VLOOKUP($B294,'ŠIFRANT ZA INDUSTRY'!I:I,1,0),0)=0,0,1)</f>
        <v>0</v>
      </c>
      <c r="O294">
        <f>IF(_xlfn.IFNA(VLOOKUP($B294,'ŠIFRANT ZA INDUSTRY'!J:J,1,0),0)=0,0,1)</f>
        <v>0</v>
      </c>
      <c r="P294">
        <f>IF(_xlfn.IFNA(VLOOKUP($B294,'ŠIFRANT ZA INDUSTRY'!K:K,1,0),0)=0,0,1)</f>
        <v>0</v>
      </c>
      <c r="Q294">
        <f>IF(_xlfn.IFNA(VLOOKUP($B294,'ŠIFRANT ZA INDUSTRY'!L:L,1,0),0)=0,0,1)</f>
        <v>0</v>
      </c>
      <c r="R294">
        <f>IF(_xlfn.IFNA(VLOOKUP($B294,'ŠIFRANT ZA INDUSTRY'!M:M,1,0),0)=0,0,1)</f>
        <v>0</v>
      </c>
      <c r="S294">
        <f>IF(_xlfn.IFNA(VLOOKUP($B294,'ŠIFRANT ZA INDUSTRY'!N:N,1,0),0)=0,0,1)</f>
        <v>0</v>
      </c>
      <c r="T294" t="b">
        <f t="shared" si="19"/>
        <v>1</v>
      </c>
    </row>
    <row r="295" spans="1:20" x14ac:dyDescent="0.3">
      <c r="A295" t="str">
        <f t="shared" si="18"/>
        <v>35.21</v>
      </c>
      <c r="B295" s="44" t="s">
        <v>1027</v>
      </c>
      <c r="C295" s="25"/>
      <c r="D295" s="25" t="s">
        <v>1026</v>
      </c>
      <c r="E295">
        <f t="shared" si="21"/>
        <v>1</v>
      </c>
      <c r="F295">
        <f>IF(_xlfn.IFNA(VLOOKUP(B295,'ŠIFRANT ZA INDUSTRY'!A:A,1,0),0)=0,0,1)</f>
        <v>1</v>
      </c>
      <c r="G295">
        <f>IF(_xlfn.IFNA(VLOOKUP($B295,'ŠIFRANT ZA INDUSTRY'!B:B,1,0),0)=0,0,1)</f>
        <v>0</v>
      </c>
      <c r="H295">
        <f>IF(_xlfn.IFNA(VLOOKUP($B295,'ŠIFRANT ZA INDUSTRY'!C:C,1,0),0)=0,0,1)</f>
        <v>0</v>
      </c>
      <c r="I295">
        <f>IF(_xlfn.IFNA(VLOOKUP($B295,'ŠIFRANT ZA INDUSTRY'!D:D,1,0),0)=0,0,1)</f>
        <v>0</v>
      </c>
      <c r="J295">
        <f>IF(_xlfn.IFNA(VLOOKUP($B295,'ŠIFRANT ZA INDUSTRY'!E:E,1,0),0)=0,0,1)</f>
        <v>0</v>
      </c>
      <c r="K295">
        <f>IF(_xlfn.IFNA(VLOOKUP($B295,'ŠIFRANT ZA INDUSTRY'!F:F,1,0),0)=0,0,1)</f>
        <v>0</v>
      </c>
      <c r="L295">
        <f>IF(_xlfn.IFNA(VLOOKUP($B295,'ŠIFRANT ZA INDUSTRY'!G:G,1,0),0)=0,0,1)</f>
        <v>0</v>
      </c>
      <c r="M295">
        <f>IF(_xlfn.IFNA(VLOOKUP($B295,'ŠIFRANT ZA INDUSTRY'!H:H,1,0),0)=0,0,1)</f>
        <v>0</v>
      </c>
      <c r="N295">
        <f>IF(_xlfn.IFNA(VLOOKUP($B295,'ŠIFRANT ZA INDUSTRY'!I:I,1,0),0)=0,0,1)</f>
        <v>0</v>
      </c>
      <c r="O295">
        <f>IF(_xlfn.IFNA(VLOOKUP($B295,'ŠIFRANT ZA INDUSTRY'!J:J,1,0),0)=0,0,1)</f>
        <v>0</v>
      </c>
      <c r="P295">
        <f>IF(_xlfn.IFNA(VLOOKUP($B295,'ŠIFRANT ZA INDUSTRY'!K:K,1,0),0)=0,0,1)</f>
        <v>0</v>
      </c>
      <c r="Q295">
        <f>IF(_xlfn.IFNA(VLOOKUP($B295,'ŠIFRANT ZA INDUSTRY'!L:L,1,0),0)=0,0,1)</f>
        <v>0</v>
      </c>
      <c r="R295">
        <f>IF(_xlfn.IFNA(VLOOKUP($B295,'ŠIFRANT ZA INDUSTRY'!M:M,1,0),0)=0,0,1)</f>
        <v>0</v>
      </c>
      <c r="S295">
        <f>IF(_xlfn.IFNA(VLOOKUP($B295,'ŠIFRANT ZA INDUSTRY'!N:N,1,0),0)=0,0,1)</f>
        <v>0</v>
      </c>
      <c r="T295" t="b">
        <f t="shared" si="19"/>
        <v>1</v>
      </c>
    </row>
    <row r="296" spans="1:20" x14ac:dyDescent="0.3">
      <c r="A296" t="str">
        <f t="shared" si="18"/>
        <v>35.22</v>
      </c>
      <c r="B296" s="44" t="s">
        <v>1029</v>
      </c>
      <c r="C296" s="25"/>
      <c r="D296" s="25" t="s">
        <v>1028</v>
      </c>
      <c r="E296">
        <f t="shared" si="21"/>
        <v>1</v>
      </c>
      <c r="F296">
        <f>IF(_xlfn.IFNA(VLOOKUP(B296,'ŠIFRANT ZA INDUSTRY'!A:A,1,0),0)=0,0,1)</f>
        <v>1</v>
      </c>
      <c r="G296">
        <f>IF(_xlfn.IFNA(VLOOKUP($B296,'ŠIFRANT ZA INDUSTRY'!B:B,1,0),0)=0,0,1)</f>
        <v>0</v>
      </c>
      <c r="H296">
        <f>IF(_xlfn.IFNA(VLOOKUP($B296,'ŠIFRANT ZA INDUSTRY'!C:C,1,0),0)=0,0,1)</f>
        <v>0</v>
      </c>
      <c r="I296">
        <f>IF(_xlfn.IFNA(VLOOKUP($B296,'ŠIFRANT ZA INDUSTRY'!D:D,1,0),0)=0,0,1)</f>
        <v>0</v>
      </c>
      <c r="J296">
        <f>IF(_xlfn.IFNA(VLOOKUP($B296,'ŠIFRANT ZA INDUSTRY'!E:E,1,0),0)=0,0,1)</f>
        <v>0</v>
      </c>
      <c r="K296">
        <f>IF(_xlfn.IFNA(VLOOKUP($B296,'ŠIFRANT ZA INDUSTRY'!F:F,1,0),0)=0,0,1)</f>
        <v>0</v>
      </c>
      <c r="L296">
        <f>IF(_xlfn.IFNA(VLOOKUP($B296,'ŠIFRANT ZA INDUSTRY'!G:G,1,0),0)=0,0,1)</f>
        <v>0</v>
      </c>
      <c r="M296">
        <f>IF(_xlfn.IFNA(VLOOKUP($B296,'ŠIFRANT ZA INDUSTRY'!H:H,1,0),0)=0,0,1)</f>
        <v>0</v>
      </c>
      <c r="N296">
        <f>IF(_xlfn.IFNA(VLOOKUP($B296,'ŠIFRANT ZA INDUSTRY'!I:I,1,0),0)=0,0,1)</f>
        <v>0</v>
      </c>
      <c r="O296">
        <f>IF(_xlfn.IFNA(VLOOKUP($B296,'ŠIFRANT ZA INDUSTRY'!J:J,1,0),0)=0,0,1)</f>
        <v>0</v>
      </c>
      <c r="P296">
        <f>IF(_xlfn.IFNA(VLOOKUP($B296,'ŠIFRANT ZA INDUSTRY'!K:K,1,0),0)=0,0,1)</f>
        <v>0</v>
      </c>
      <c r="Q296">
        <f>IF(_xlfn.IFNA(VLOOKUP($B296,'ŠIFRANT ZA INDUSTRY'!L:L,1,0),0)=0,0,1)</f>
        <v>0</v>
      </c>
      <c r="R296">
        <f>IF(_xlfn.IFNA(VLOOKUP($B296,'ŠIFRANT ZA INDUSTRY'!M:M,1,0),0)=0,0,1)</f>
        <v>0</v>
      </c>
      <c r="S296">
        <f>IF(_xlfn.IFNA(VLOOKUP($B296,'ŠIFRANT ZA INDUSTRY'!N:N,1,0),0)=0,0,1)</f>
        <v>0</v>
      </c>
      <c r="T296" t="b">
        <f t="shared" si="19"/>
        <v>1</v>
      </c>
    </row>
    <row r="297" spans="1:20" x14ac:dyDescent="0.3">
      <c r="A297" t="str">
        <f t="shared" si="18"/>
        <v>35.23</v>
      </c>
      <c r="B297" s="44" t="s">
        <v>1031</v>
      </c>
      <c r="C297" s="25"/>
      <c r="D297" s="25" t="s">
        <v>1030</v>
      </c>
      <c r="E297">
        <f t="shared" si="21"/>
        <v>1</v>
      </c>
      <c r="F297">
        <f>IF(_xlfn.IFNA(VLOOKUP(B297,'ŠIFRANT ZA INDUSTRY'!A:A,1,0),0)=0,0,1)</f>
        <v>1</v>
      </c>
      <c r="G297">
        <f>IF(_xlfn.IFNA(VLOOKUP($B297,'ŠIFRANT ZA INDUSTRY'!B:B,1,0),0)=0,0,1)</f>
        <v>0</v>
      </c>
      <c r="H297">
        <f>IF(_xlfn.IFNA(VLOOKUP($B297,'ŠIFRANT ZA INDUSTRY'!C:C,1,0),0)=0,0,1)</f>
        <v>0</v>
      </c>
      <c r="I297">
        <f>IF(_xlfn.IFNA(VLOOKUP($B297,'ŠIFRANT ZA INDUSTRY'!D:D,1,0),0)=0,0,1)</f>
        <v>0</v>
      </c>
      <c r="J297">
        <f>IF(_xlfn.IFNA(VLOOKUP($B297,'ŠIFRANT ZA INDUSTRY'!E:E,1,0),0)=0,0,1)</f>
        <v>0</v>
      </c>
      <c r="K297">
        <f>IF(_xlfn.IFNA(VLOOKUP($B297,'ŠIFRANT ZA INDUSTRY'!F:F,1,0),0)=0,0,1)</f>
        <v>0</v>
      </c>
      <c r="L297">
        <f>IF(_xlfn.IFNA(VLOOKUP($B297,'ŠIFRANT ZA INDUSTRY'!G:G,1,0),0)=0,0,1)</f>
        <v>0</v>
      </c>
      <c r="M297">
        <f>IF(_xlfn.IFNA(VLOOKUP($B297,'ŠIFRANT ZA INDUSTRY'!H:H,1,0),0)=0,0,1)</f>
        <v>0</v>
      </c>
      <c r="N297">
        <f>IF(_xlfn.IFNA(VLOOKUP($B297,'ŠIFRANT ZA INDUSTRY'!I:I,1,0),0)=0,0,1)</f>
        <v>0</v>
      </c>
      <c r="O297">
        <f>IF(_xlfn.IFNA(VLOOKUP($B297,'ŠIFRANT ZA INDUSTRY'!J:J,1,0),0)=0,0,1)</f>
        <v>0</v>
      </c>
      <c r="P297">
        <f>IF(_xlfn.IFNA(VLOOKUP($B297,'ŠIFRANT ZA INDUSTRY'!K:K,1,0),0)=0,0,1)</f>
        <v>0</v>
      </c>
      <c r="Q297">
        <f>IF(_xlfn.IFNA(VLOOKUP($B297,'ŠIFRANT ZA INDUSTRY'!L:L,1,0),0)=0,0,1)</f>
        <v>0</v>
      </c>
      <c r="R297">
        <f>IF(_xlfn.IFNA(VLOOKUP($B297,'ŠIFRANT ZA INDUSTRY'!M:M,1,0),0)=0,0,1)</f>
        <v>0</v>
      </c>
      <c r="S297">
        <f>IF(_xlfn.IFNA(VLOOKUP($B297,'ŠIFRANT ZA INDUSTRY'!N:N,1,0),0)=0,0,1)</f>
        <v>0</v>
      </c>
      <c r="T297" t="b">
        <f t="shared" si="19"/>
        <v>1</v>
      </c>
    </row>
    <row r="298" spans="1:20" x14ac:dyDescent="0.3">
      <c r="A298" t="str">
        <f t="shared" si="18"/>
        <v>35.30</v>
      </c>
      <c r="B298" s="44" t="s">
        <v>1033</v>
      </c>
      <c r="C298" s="25"/>
      <c r="D298" s="25" t="s">
        <v>1032</v>
      </c>
      <c r="E298">
        <f t="shared" si="21"/>
        <v>1</v>
      </c>
      <c r="F298">
        <f>IF(_xlfn.IFNA(VLOOKUP(B298,'ŠIFRANT ZA INDUSTRY'!A:A,1,0),0)=0,0,1)</f>
        <v>1</v>
      </c>
      <c r="G298">
        <f>IF(_xlfn.IFNA(VLOOKUP($B298,'ŠIFRANT ZA INDUSTRY'!B:B,1,0),0)=0,0,1)</f>
        <v>0</v>
      </c>
      <c r="H298">
        <f>IF(_xlfn.IFNA(VLOOKUP($B298,'ŠIFRANT ZA INDUSTRY'!C:C,1,0),0)=0,0,1)</f>
        <v>0</v>
      </c>
      <c r="I298">
        <f>IF(_xlfn.IFNA(VLOOKUP($B298,'ŠIFRANT ZA INDUSTRY'!D:D,1,0),0)=0,0,1)</f>
        <v>0</v>
      </c>
      <c r="J298">
        <f>IF(_xlfn.IFNA(VLOOKUP($B298,'ŠIFRANT ZA INDUSTRY'!E:E,1,0),0)=0,0,1)</f>
        <v>0</v>
      </c>
      <c r="K298">
        <f>IF(_xlfn.IFNA(VLOOKUP($B298,'ŠIFRANT ZA INDUSTRY'!F:F,1,0),0)=0,0,1)</f>
        <v>0</v>
      </c>
      <c r="L298">
        <f>IF(_xlfn.IFNA(VLOOKUP($B298,'ŠIFRANT ZA INDUSTRY'!G:G,1,0),0)=0,0,1)</f>
        <v>0</v>
      </c>
      <c r="M298">
        <f>IF(_xlfn.IFNA(VLOOKUP($B298,'ŠIFRANT ZA INDUSTRY'!H:H,1,0),0)=0,0,1)</f>
        <v>0</v>
      </c>
      <c r="N298">
        <f>IF(_xlfn.IFNA(VLOOKUP($B298,'ŠIFRANT ZA INDUSTRY'!I:I,1,0),0)=0,0,1)</f>
        <v>0</v>
      </c>
      <c r="O298">
        <f>IF(_xlfn.IFNA(VLOOKUP($B298,'ŠIFRANT ZA INDUSTRY'!J:J,1,0),0)=0,0,1)</f>
        <v>0</v>
      </c>
      <c r="P298">
        <f>IF(_xlfn.IFNA(VLOOKUP($B298,'ŠIFRANT ZA INDUSTRY'!K:K,1,0),0)=0,0,1)</f>
        <v>0</v>
      </c>
      <c r="Q298">
        <f>IF(_xlfn.IFNA(VLOOKUP($B298,'ŠIFRANT ZA INDUSTRY'!L:L,1,0),0)=0,0,1)</f>
        <v>0</v>
      </c>
      <c r="R298">
        <f>IF(_xlfn.IFNA(VLOOKUP($B298,'ŠIFRANT ZA INDUSTRY'!M:M,1,0),0)=0,0,1)</f>
        <v>0</v>
      </c>
      <c r="S298">
        <f>IF(_xlfn.IFNA(VLOOKUP($B298,'ŠIFRANT ZA INDUSTRY'!N:N,1,0),0)=0,0,1)</f>
        <v>0</v>
      </c>
      <c r="T298" t="b">
        <f t="shared" si="19"/>
        <v>1</v>
      </c>
    </row>
    <row r="299" spans="1:20" x14ac:dyDescent="0.3">
      <c r="A299" t="str">
        <f t="shared" si="18"/>
        <v>36.00</v>
      </c>
      <c r="B299" s="44" t="s">
        <v>1035</v>
      </c>
      <c r="C299" s="25"/>
      <c r="D299" s="25" t="s">
        <v>1034</v>
      </c>
      <c r="E299">
        <f t="shared" si="21"/>
        <v>1</v>
      </c>
      <c r="F299">
        <f>IF(_xlfn.IFNA(VLOOKUP(B299,'ŠIFRANT ZA INDUSTRY'!A:A,1,0),0)=0,0,1)</f>
        <v>0</v>
      </c>
      <c r="G299">
        <f>IF(_xlfn.IFNA(VLOOKUP($B299,'ŠIFRANT ZA INDUSTRY'!B:B,1,0),0)=0,0,1)</f>
        <v>0</v>
      </c>
      <c r="H299">
        <f>IF(_xlfn.IFNA(VLOOKUP($B299,'ŠIFRANT ZA INDUSTRY'!C:C,1,0),0)=0,0,1)</f>
        <v>0</v>
      </c>
      <c r="I299">
        <f>IF(_xlfn.IFNA(VLOOKUP($B299,'ŠIFRANT ZA INDUSTRY'!D:D,1,0),0)=0,0,1)</f>
        <v>0</v>
      </c>
      <c r="J299">
        <f>IF(_xlfn.IFNA(VLOOKUP($B299,'ŠIFRANT ZA INDUSTRY'!E:E,1,0),0)=0,0,1)</f>
        <v>0</v>
      </c>
      <c r="K299">
        <f>IF(_xlfn.IFNA(VLOOKUP($B299,'ŠIFRANT ZA INDUSTRY'!F:F,1,0),0)=0,0,1)</f>
        <v>0</v>
      </c>
      <c r="L299">
        <f>IF(_xlfn.IFNA(VLOOKUP($B299,'ŠIFRANT ZA INDUSTRY'!G:G,1,0),0)=0,0,1)</f>
        <v>0</v>
      </c>
      <c r="M299">
        <f>IF(_xlfn.IFNA(VLOOKUP($B299,'ŠIFRANT ZA INDUSTRY'!H:H,1,0),0)=0,0,1)</f>
        <v>0</v>
      </c>
      <c r="N299">
        <f>IF(_xlfn.IFNA(VLOOKUP($B299,'ŠIFRANT ZA INDUSTRY'!I:I,1,0),0)=0,0,1)</f>
        <v>0</v>
      </c>
      <c r="O299">
        <f>IF(_xlfn.IFNA(VLOOKUP($B299,'ŠIFRANT ZA INDUSTRY'!J:J,1,0),0)=0,0,1)</f>
        <v>0</v>
      </c>
      <c r="P299">
        <f>IF(_xlfn.IFNA(VLOOKUP($B299,'ŠIFRANT ZA INDUSTRY'!K:K,1,0),0)=0,0,1)</f>
        <v>0</v>
      </c>
      <c r="Q299">
        <f>IF(_xlfn.IFNA(VLOOKUP($B299,'ŠIFRANT ZA INDUSTRY'!L:L,1,0),0)=0,0,1)</f>
        <v>0</v>
      </c>
      <c r="R299">
        <f>IF(_xlfn.IFNA(VLOOKUP($B299,'ŠIFRANT ZA INDUSTRY'!M:M,1,0),0)=0,0,1)</f>
        <v>0</v>
      </c>
      <c r="S299">
        <f>IF(_xlfn.IFNA(VLOOKUP($B299,'ŠIFRANT ZA INDUSTRY'!N:N,1,0),0)=0,0,1)</f>
        <v>0</v>
      </c>
      <c r="T299" t="b">
        <f t="shared" si="19"/>
        <v>0</v>
      </c>
    </row>
    <row r="300" spans="1:20" x14ac:dyDescent="0.3">
      <c r="A300" t="str">
        <f t="shared" si="18"/>
        <v>37.00</v>
      </c>
      <c r="B300" s="44" t="s">
        <v>1037</v>
      </c>
      <c r="C300" s="25"/>
      <c r="D300" s="25" t="s">
        <v>1036</v>
      </c>
      <c r="E300">
        <f t="shared" si="21"/>
        <v>1</v>
      </c>
      <c r="F300">
        <f>IF(_xlfn.IFNA(VLOOKUP(B300,'ŠIFRANT ZA INDUSTRY'!A:A,1,0),0)=0,0,1)</f>
        <v>1</v>
      </c>
      <c r="G300">
        <f>IF(_xlfn.IFNA(VLOOKUP($B300,'ŠIFRANT ZA INDUSTRY'!B:B,1,0),0)=0,0,1)</f>
        <v>0</v>
      </c>
      <c r="H300">
        <f>IF(_xlfn.IFNA(VLOOKUP($B300,'ŠIFRANT ZA INDUSTRY'!C:C,1,0),0)=0,0,1)</f>
        <v>0</v>
      </c>
      <c r="I300">
        <f>IF(_xlfn.IFNA(VLOOKUP($B300,'ŠIFRANT ZA INDUSTRY'!D:D,1,0),0)=0,0,1)</f>
        <v>0</v>
      </c>
      <c r="J300">
        <f>IF(_xlfn.IFNA(VLOOKUP($B300,'ŠIFRANT ZA INDUSTRY'!E:E,1,0),0)=0,0,1)</f>
        <v>0</v>
      </c>
      <c r="K300">
        <f>IF(_xlfn.IFNA(VLOOKUP($B300,'ŠIFRANT ZA INDUSTRY'!F:F,1,0),0)=0,0,1)</f>
        <v>0</v>
      </c>
      <c r="L300">
        <f>IF(_xlfn.IFNA(VLOOKUP($B300,'ŠIFRANT ZA INDUSTRY'!G:G,1,0),0)=0,0,1)</f>
        <v>0</v>
      </c>
      <c r="M300">
        <f>IF(_xlfn.IFNA(VLOOKUP($B300,'ŠIFRANT ZA INDUSTRY'!H:H,1,0),0)=0,0,1)</f>
        <v>0</v>
      </c>
      <c r="N300">
        <f>IF(_xlfn.IFNA(VLOOKUP($B300,'ŠIFRANT ZA INDUSTRY'!I:I,1,0),0)=0,0,1)</f>
        <v>0</v>
      </c>
      <c r="O300">
        <f>IF(_xlfn.IFNA(VLOOKUP($B300,'ŠIFRANT ZA INDUSTRY'!J:J,1,0),0)=0,0,1)</f>
        <v>0</v>
      </c>
      <c r="P300">
        <f>IF(_xlfn.IFNA(VLOOKUP($B300,'ŠIFRANT ZA INDUSTRY'!K:K,1,0),0)=0,0,1)</f>
        <v>0</v>
      </c>
      <c r="Q300">
        <f>IF(_xlfn.IFNA(VLOOKUP($B300,'ŠIFRANT ZA INDUSTRY'!L:L,1,0),0)=0,0,1)</f>
        <v>0</v>
      </c>
      <c r="R300">
        <f>IF(_xlfn.IFNA(VLOOKUP($B300,'ŠIFRANT ZA INDUSTRY'!M:M,1,0),0)=0,0,1)</f>
        <v>0</v>
      </c>
      <c r="S300">
        <f>IF(_xlfn.IFNA(VLOOKUP($B300,'ŠIFRANT ZA INDUSTRY'!N:N,1,0),0)=0,0,1)</f>
        <v>0</v>
      </c>
      <c r="T300" t="b">
        <f t="shared" si="19"/>
        <v>1</v>
      </c>
    </row>
    <row r="301" spans="1:20" x14ac:dyDescent="0.3">
      <c r="A301" t="str">
        <f t="shared" si="18"/>
        <v>38.11</v>
      </c>
      <c r="B301" s="44" t="s">
        <v>1039</v>
      </c>
      <c r="C301" s="25"/>
      <c r="D301" s="25" t="s">
        <v>1038</v>
      </c>
      <c r="E301">
        <f t="shared" si="21"/>
        <v>1</v>
      </c>
      <c r="F301">
        <f>IF(_xlfn.IFNA(VLOOKUP(B301,'ŠIFRANT ZA INDUSTRY'!A:A,1,0),0)=0,0,1)</f>
        <v>1</v>
      </c>
      <c r="G301">
        <f>IF(_xlfn.IFNA(VLOOKUP($B301,'ŠIFRANT ZA INDUSTRY'!B:B,1,0),0)=0,0,1)</f>
        <v>0</v>
      </c>
      <c r="H301">
        <f>IF(_xlfn.IFNA(VLOOKUP($B301,'ŠIFRANT ZA INDUSTRY'!C:C,1,0),0)=0,0,1)</f>
        <v>0</v>
      </c>
      <c r="I301">
        <f>IF(_xlfn.IFNA(VLOOKUP($B301,'ŠIFRANT ZA INDUSTRY'!D:D,1,0),0)=0,0,1)</f>
        <v>0</v>
      </c>
      <c r="J301">
        <f>IF(_xlfn.IFNA(VLOOKUP($B301,'ŠIFRANT ZA INDUSTRY'!E:E,1,0),0)=0,0,1)</f>
        <v>0</v>
      </c>
      <c r="K301">
        <f>IF(_xlfn.IFNA(VLOOKUP($B301,'ŠIFRANT ZA INDUSTRY'!F:F,1,0),0)=0,0,1)</f>
        <v>0</v>
      </c>
      <c r="L301">
        <f>IF(_xlfn.IFNA(VLOOKUP($B301,'ŠIFRANT ZA INDUSTRY'!G:G,1,0),0)=0,0,1)</f>
        <v>0</v>
      </c>
      <c r="M301">
        <f>IF(_xlfn.IFNA(VLOOKUP($B301,'ŠIFRANT ZA INDUSTRY'!H:H,1,0),0)=0,0,1)</f>
        <v>0</v>
      </c>
      <c r="N301">
        <f>IF(_xlfn.IFNA(VLOOKUP($B301,'ŠIFRANT ZA INDUSTRY'!I:I,1,0),0)=0,0,1)</f>
        <v>0</v>
      </c>
      <c r="O301">
        <f>IF(_xlfn.IFNA(VLOOKUP($B301,'ŠIFRANT ZA INDUSTRY'!J:J,1,0),0)=0,0,1)</f>
        <v>0</v>
      </c>
      <c r="P301">
        <f>IF(_xlfn.IFNA(VLOOKUP($B301,'ŠIFRANT ZA INDUSTRY'!K:K,1,0),0)=0,0,1)</f>
        <v>0</v>
      </c>
      <c r="Q301">
        <f>IF(_xlfn.IFNA(VLOOKUP($B301,'ŠIFRANT ZA INDUSTRY'!L:L,1,0),0)=0,0,1)</f>
        <v>0</v>
      </c>
      <c r="R301">
        <f>IF(_xlfn.IFNA(VLOOKUP($B301,'ŠIFRANT ZA INDUSTRY'!M:M,1,0),0)=0,0,1)</f>
        <v>0</v>
      </c>
      <c r="S301">
        <f>IF(_xlfn.IFNA(VLOOKUP($B301,'ŠIFRANT ZA INDUSTRY'!N:N,1,0),0)=0,0,1)</f>
        <v>0</v>
      </c>
      <c r="T301" t="b">
        <f t="shared" si="19"/>
        <v>1</v>
      </c>
    </row>
    <row r="302" spans="1:20" x14ac:dyDescent="0.3">
      <c r="A302" t="str">
        <f t="shared" si="18"/>
        <v>38.12</v>
      </c>
      <c r="B302" s="44" t="s">
        <v>1041</v>
      </c>
      <c r="C302" s="25"/>
      <c r="D302" s="25" t="s">
        <v>1040</v>
      </c>
      <c r="E302">
        <f t="shared" si="21"/>
        <v>1</v>
      </c>
      <c r="F302">
        <f>IF(_xlfn.IFNA(VLOOKUP(B302,'ŠIFRANT ZA INDUSTRY'!A:A,1,0),0)=0,0,1)</f>
        <v>1</v>
      </c>
      <c r="G302">
        <f>IF(_xlfn.IFNA(VLOOKUP($B302,'ŠIFRANT ZA INDUSTRY'!B:B,1,0),0)=0,0,1)</f>
        <v>0</v>
      </c>
      <c r="H302">
        <f>IF(_xlfn.IFNA(VLOOKUP($B302,'ŠIFRANT ZA INDUSTRY'!C:C,1,0),0)=0,0,1)</f>
        <v>0</v>
      </c>
      <c r="I302">
        <f>IF(_xlfn.IFNA(VLOOKUP($B302,'ŠIFRANT ZA INDUSTRY'!D:D,1,0),0)=0,0,1)</f>
        <v>0</v>
      </c>
      <c r="J302">
        <f>IF(_xlfn.IFNA(VLOOKUP($B302,'ŠIFRANT ZA INDUSTRY'!E:E,1,0),0)=0,0,1)</f>
        <v>0</v>
      </c>
      <c r="K302">
        <f>IF(_xlfn.IFNA(VLOOKUP($B302,'ŠIFRANT ZA INDUSTRY'!F:F,1,0),0)=0,0,1)</f>
        <v>0</v>
      </c>
      <c r="L302">
        <f>IF(_xlfn.IFNA(VLOOKUP($B302,'ŠIFRANT ZA INDUSTRY'!G:G,1,0),0)=0,0,1)</f>
        <v>0</v>
      </c>
      <c r="M302">
        <f>IF(_xlfn.IFNA(VLOOKUP($B302,'ŠIFRANT ZA INDUSTRY'!H:H,1,0),0)=0,0,1)</f>
        <v>0</v>
      </c>
      <c r="N302">
        <f>IF(_xlfn.IFNA(VLOOKUP($B302,'ŠIFRANT ZA INDUSTRY'!I:I,1,0),0)=0,0,1)</f>
        <v>0</v>
      </c>
      <c r="O302">
        <f>IF(_xlfn.IFNA(VLOOKUP($B302,'ŠIFRANT ZA INDUSTRY'!J:J,1,0),0)=0,0,1)</f>
        <v>0</v>
      </c>
      <c r="P302">
        <f>IF(_xlfn.IFNA(VLOOKUP($B302,'ŠIFRANT ZA INDUSTRY'!K:K,1,0),0)=0,0,1)</f>
        <v>0</v>
      </c>
      <c r="Q302">
        <f>IF(_xlfn.IFNA(VLOOKUP($B302,'ŠIFRANT ZA INDUSTRY'!L:L,1,0),0)=0,0,1)</f>
        <v>0</v>
      </c>
      <c r="R302">
        <f>IF(_xlfn.IFNA(VLOOKUP($B302,'ŠIFRANT ZA INDUSTRY'!M:M,1,0),0)=0,0,1)</f>
        <v>0</v>
      </c>
      <c r="S302">
        <f>IF(_xlfn.IFNA(VLOOKUP($B302,'ŠIFRANT ZA INDUSTRY'!N:N,1,0),0)=0,0,1)</f>
        <v>0</v>
      </c>
      <c r="T302" t="b">
        <f t="shared" si="19"/>
        <v>1</v>
      </c>
    </row>
    <row r="303" spans="1:20" x14ac:dyDescent="0.3">
      <c r="A303" t="str">
        <f t="shared" si="18"/>
        <v>38.21</v>
      </c>
      <c r="B303" s="44" t="s">
        <v>1043</v>
      </c>
      <c r="C303" s="25"/>
      <c r="D303" s="25" t="s">
        <v>1042</v>
      </c>
      <c r="E303">
        <f t="shared" si="21"/>
        <v>1</v>
      </c>
      <c r="F303">
        <f>IF(_xlfn.IFNA(VLOOKUP(B303,'ŠIFRANT ZA INDUSTRY'!A:A,1,0),0)=0,0,1)</f>
        <v>1</v>
      </c>
      <c r="G303">
        <f>IF(_xlfn.IFNA(VLOOKUP($B303,'ŠIFRANT ZA INDUSTRY'!B:B,1,0),0)=0,0,1)</f>
        <v>0</v>
      </c>
      <c r="H303">
        <f>IF(_xlfn.IFNA(VLOOKUP($B303,'ŠIFRANT ZA INDUSTRY'!C:C,1,0),0)=0,0,1)</f>
        <v>0</v>
      </c>
      <c r="I303">
        <f>IF(_xlfn.IFNA(VLOOKUP($B303,'ŠIFRANT ZA INDUSTRY'!D:D,1,0),0)=0,0,1)</f>
        <v>0</v>
      </c>
      <c r="J303">
        <f>IF(_xlfn.IFNA(VLOOKUP($B303,'ŠIFRANT ZA INDUSTRY'!E:E,1,0),0)=0,0,1)</f>
        <v>0</v>
      </c>
      <c r="K303">
        <f>IF(_xlfn.IFNA(VLOOKUP($B303,'ŠIFRANT ZA INDUSTRY'!F:F,1,0),0)=0,0,1)</f>
        <v>0</v>
      </c>
      <c r="L303">
        <f>IF(_xlfn.IFNA(VLOOKUP($B303,'ŠIFRANT ZA INDUSTRY'!G:G,1,0),0)=0,0,1)</f>
        <v>0</v>
      </c>
      <c r="M303">
        <f>IF(_xlfn.IFNA(VLOOKUP($B303,'ŠIFRANT ZA INDUSTRY'!H:H,1,0),0)=0,0,1)</f>
        <v>0</v>
      </c>
      <c r="N303">
        <f>IF(_xlfn.IFNA(VLOOKUP($B303,'ŠIFRANT ZA INDUSTRY'!I:I,1,0),0)=0,0,1)</f>
        <v>0</v>
      </c>
      <c r="O303">
        <f>IF(_xlfn.IFNA(VLOOKUP($B303,'ŠIFRANT ZA INDUSTRY'!J:J,1,0),0)=0,0,1)</f>
        <v>0</v>
      </c>
      <c r="P303">
        <f>IF(_xlfn.IFNA(VLOOKUP($B303,'ŠIFRANT ZA INDUSTRY'!K:K,1,0),0)=0,0,1)</f>
        <v>0</v>
      </c>
      <c r="Q303">
        <f>IF(_xlfn.IFNA(VLOOKUP($B303,'ŠIFRANT ZA INDUSTRY'!L:L,1,0),0)=0,0,1)</f>
        <v>0</v>
      </c>
      <c r="R303">
        <f>IF(_xlfn.IFNA(VLOOKUP($B303,'ŠIFRANT ZA INDUSTRY'!M:M,1,0),0)=0,0,1)</f>
        <v>0</v>
      </c>
      <c r="S303">
        <f>IF(_xlfn.IFNA(VLOOKUP($B303,'ŠIFRANT ZA INDUSTRY'!N:N,1,0),0)=0,0,1)</f>
        <v>0</v>
      </c>
      <c r="T303" t="b">
        <f t="shared" si="19"/>
        <v>1</v>
      </c>
    </row>
    <row r="304" spans="1:20" x14ac:dyDescent="0.3">
      <c r="A304" t="str">
        <f t="shared" si="18"/>
        <v>38.22</v>
      </c>
      <c r="B304" s="44" t="s">
        <v>1045</v>
      </c>
      <c r="C304" s="25"/>
      <c r="D304" s="25" t="s">
        <v>1044</v>
      </c>
      <c r="E304">
        <f t="shared" si="21"/>
        <v>1</v>
      </c>
      <c r="F304">
        <f>IF(_xlfn.IFNA(VLOOKUP(B304,'ŠIFRANT ZA INDUSTRY'!A:A,1,0),0)=0,0,1)</f>
        <v>1</v>
      </c>
      <c r="G304">
        <f>IF(_xlfn.IFNA(VLOOKUP($B304,'ŠIFRANT ZA INDUSTRY'!B:B,1,0),0)=0,0,1)</f>
        <v>0</v>
      </c>
      <c r="H304">
        <f>IF(_xlfn.IFNA(VLOOKUP($B304,'ŠIFRANT ZA INDUSTRY'!C:C,1,0),0)=0,0,1)</f>
        <v>0</v>
      </c>
      <c r="I304">
        <f>IF(_xlfn.IFNA(VLOOKUP($B304,'ŠIFRANT ZA INDUSTRY'!D:D,1,0),0)=0,0,1)</f>
        <v>0</v>
      </c>
      <c r="J304">
        <f>IF(_xlfn.IFNA(VLOOKUP($B304,'ŠIFRANT ZA INDUSTRY'!E:E,1,0),0)=0,0,1)</f>
        <v>0</v>
      </c>
      <c r="K304">
        <f>IF(_xlfn.IFNA(VLOOKUP($B304,'ŠIFRANT ZA INDUSTRY'!F:F,1,0),0)=0,0,1)</f>
        <v>0</v>
      </c>
      <c r="L304">
        <f>IF(_xlfn.IFNA(VLOOKUP($B304,'ŠIFRANT ZA INDUSTRY'!G:G,1,0),0)=0,0,1)</f>
        <v>0</v>
      </c>
      <c r="M304">
        <f>IF(_xlfn.IFNA(VLOOKUP($B304,'ŠIFRANT ZA INDUSTRY'!H:H,1,0),0)=0,0,1)</f>
        <v>0</v>
      </c>
      <c r="N304">
        <f>IF(_xlfn.IFNA(VLOOKUP($B304,'ŠIFRANT ZA INDUSTRY'!I:I,1,0),0)=0,0,1)</f>
        <v>0</v>
      </c>
      <c r="O304">
        <f>IF(_xlfn.IFNA(VLOOKUP($B304,'ŠIFRANT ZA INDUSTRY'!J:J,1,0),0)=0,0,1)</f>
        <v>0</v>
      </c>
      <c r="P304">
        <f>IF(_xlfn.IFNA(VLOOKUP($B304,'ŠIFRANT ZA INDUSTRY'!K:K,1,0),0)=0,0,1)</f>
        <v>0</v>
      </c>
      <c r="Q304">
        <f>IF(_xlfn.IFNA(VLOOKUP($B304,'ŠIFRANT ZA INDUSTRY'!L:L,1,0),0)=0,0,1)</f>
        <v>0</v>
      </c>
      <c r="R304">
        <f>IF(_xlfn.IFNA(VLOOKUP($B304,'ŠIFRANT ZA INDUSTRY'!M:M,1,0),0)=0,0,1)</f>
        <v>0</v>
      </c>
      <c r="S304">
        <f>IF(_xlfn.IFNA(VLOOKUP($B304,'ŠIFRANT ZA INDUSTRY'!N:N,1,0),0)=0,0,1)</f>
        <v>0</v>
      </c>
      <c r="T304" t="b">
        <f t="shared" si="19"/>
        <v>1</v>
      </c>
    </row>
    <row r="305" spans="1:20" x14ac:dyDescent="0.3">
      <c r="A305" t="str">
        <f t="shared" si="18"/>
        <v>38.31</v>
      </c>
      <c r="B305" s="44" t="s">
        <v>1047</v>
      </c>
      <c r="C305" s="25"/>
      <c r="D305" s="25" t="s">
        <v>1046</v>
      </c>
      <c r="E305">
        <f t="shared" si="21"/>
        <v>1</v>
      </c>
      <c r="F305">
        <f>IF(_xlfn.IFNA(VLOOKUP(B305,'ŠIFRANT ZA INDUSTRY'!A:A,1,0),0)=0,0,1)</f>
        <v>1</v>
      </c>
      <c r="G305">
        <f>IF(_xlfn.IFNA(VLOOKUP($B305,'ŠIFRANT ZA INDUSTRY'!B:B,1,0),0)=0,0,1)</f>
        <v>0</v>
      </c>
      <c r="H305">
        <f>IF(_xlfn.IFNA(VLOOKUP($B305,'ŠIFRANT ZA INDUSTRY'!C:C,1,0),0)=0,0,1)</f>
        <v>0</v>
      </c>
      <c r="I305">
        <f>IF(_xlfn.IFNA(VLOOKUP($B305,'ŠIFRANT ZA INDUSTRY'!D:D,1,0),0)=0,0,1)</f>
        <v>0</v>
      </c>
      <c r="J305">
        <f>IF(_xlfn.IFNA(VLOOKUP($B305,'ŠIFRANT ZA INDUSTRY'!E:E,1,0),0)=0,0,1)</f>
        <v>0</v>
      </c>
      <c r="K305">
        <f>IF(_xlfn.IFNA(VLOOKUP($B305,'ŠIFRANT ZA INDUSTRY'!F:F,1,0),0)=0,0,1)</f>
        <v>0</v>
      </c>
      <c r="L305">
        <f>IF(_xlfn.IFNA(VLOOKUP($B305,'ŠIFRANT ZA INDUSTRY'!G:G,1,0),0)=0,0,1)</f>
        <v>0</v>
      </c>
      <c r="M305">
        <f>IF(_xlfn.IFNA(VLOOKUP($B305,'ŠIFRANT ZA INDUSTRY'!H:H,1,0),0)=0,0,1)</f>
        <v>0</v>
      </c>
      <c r="N305">
        <f>IF(_xlfn.IFNA(VLOOKUP($B305,'ŠIFRANT ZA INDUSTRY'!I:I,1,0),0)=0,0,1)</f>
        <v>0</v>
      </c>
      <c r="O305">
        <f>IF(_xlfn.IFNA(VLOOKUP($B305,'ŠIFRANT ZA INDUSTRY'!J:J,1,0),0)=0,0,1)</f>
        <v>0</v>
      </c>
      <c r="P305">
        <f>IF(_xlfn.IFNA(VLOOKUP($B305,'ŠIFRANT ZA INDUSTRY'!K:K,1,0),0)=0,0,1)</f>
        <v>0</v>
      </c>
      <c r="Q305">
        <f>IF(_xlfn.IFNA(VLOOKUP($B305,'ŠIFRANT ZA INDUSTRY'!L:L,1,0),0)=0,0,1)</f>
        <v>0</v>
      </c>
      <c r="R305">
        <f>IF(_xlfn.IFNA(VLOOKUP($B305,'ŠIFRANT ZA INDUSTRY'!M:M,1,0),0)=0,0,1)</f>
        <v>0</v>
      </c>
      <c r="S305">
        <f>IF(_xlfn.IFNA(VLOOKUP($B305,'ŠIFRANT ZA INDUSTRY'!N:N,1,0),0)=0,0,1)</f>
        <v>0</v>
      </c>
      <c r="T305" t="b">
        <f t="shared" si="19"/>
        <v>1</v>
      </c>
    </row>
    <row r="306" spans="1:20" x14ac:dyDescent="0.3">
      <c r="A306" t="str">
        <f t="shared" si="18"/>
        <v>38.32</v>
      </c>
      <c r="B306" s="44" t="s">
        <v>1049</v>
      </c>
      <c r="C306" s="25"/>
      <c r="D306" s="25" t="s">
        <v>1048</v>
      </c>
      <c r="E306">
        <f t="shared" si="21"/>
        <v>1</v>
      </c>
      <c r="F306">
        <f>IF(_xlfn.IFNA(VLOOKUP(B306,'ŠIFRANT ZA INDUSTRY'!A:A,1,0),0)=0,0,1)</f>
        <v>1</v>
      </c>
      <c r="G306">
        <f>IF(_xlfn.IFNA(VLOOKUP($B306,'ŠIFRANT ZA INDUSTRY'!B:B,1,0),0)=0,0,1)</f>
        <v>0</v>
      </c>
      <c r="H306">
        <f>IF(_xlfn.IFNA(VLOOKUP($B306,'ŠIFRANT ZA INDUSTRY'!C:C,1,0),0)=0,0,1)</f>
        <v>0</v>
      </c>
      <c r="I306">
        <f>IF(_xlfn.IFNA(VLOOKUP($B306,'ŠIFRANT ZA INDUSTRY'!D:D,1,0),0)=0,0,1)</f>
        <v>0</v>
      </c>
      <c r="J306">
        <f>IF(_xlfn.IFNA(VLOOKUP($B306,'ŠIFRANT ZA INDUSTRY'!E:E,1,0),0)=0,0,1)</f>
        <v>0</v>
      </c>
      <c r="K306">
        <f>IF(_xlfn.IFNA(VLOOKUP($B306,'ŠIFRANT ZA INDUSTRY'!F:F,1,0),0)=0,0,1)</f>
        <v>0</v>
      </c>
      <c r="L306">
        <f>IF(_xlfn.IFNA(VLOOKUP($B306,'ŠIFRANT ZA INDUSTRY'!G:G,1,0),0)=0,0,1)</f>
        <v>0</v>
      </c>
      <c r="M306">
        <f>IF(_xlfn.IFNA(VLOOKUP($B306,'ŠIFRANT ZA INDUSTRY'!H:H,1,0),0)=0,0,1)</f>
        <v>0</v>
      </c>
      <c r="N306">
        <f>IF(_xlfn.IFNA(VLOOKUP($B306,'ŠIFRANT ZA INDUSTRY'!I:I,1,0),0)=0,0,1)</f>
        <v>0</v>
      </c>
      <c r="O306">
        <f>IF(_xlfn.IFNA(VLOOKUP($B306,'ŠIFRANT ZA INDUSTRY'!J:J,1,0),0)=0,0,1)</f>
        <v>0</v>
      </c>
      <c r="P306">
        <f>IF(_xlfn.IFNA(VLOOKUP($B306,'ŠIFRANT ZA INDUSTRY'!K:K,1,0),0)=0,0,1)</f>
        <v>0</v>
      </c>
      <c r="Q306">
        <f>IF(_xlfn.IFNA(VLOOKUP($B306,'ŠIFRANT ZA INDUSTRY'!L:L,1,0),0)=0,0,1)</f>
        <v>0</v>
      </c>
      <c r="R306">
        <f>IF(_xlfn.IFNA(VLOOKUP($B306,'ŠIFRANT ZA INDUSTRY'!M:M,1,0),0)=0,0,1)</f>
        <v>0</v>
      </c>
      <c r="S306">
        <f>IF(_xlfn.IFNA(VLOOKUP($B306,'ŠIFRANT ZA INDUSTRY'!N:N,1,0),0)=0,0,1)</f>
        <v>0</v>
      </c>
      <c r="T306" t="b">
        <f t="shared" si="19"/>
        <v>1</v>
      </c>
    </row>
    <row r="307" spans="1:20" x14ac:dyDescent="0.3">
      <c r="A307" t="str">
        <f t="shared" si="18"/>
        <v>39.00</v>
      </c>
      <c r="B307" s="44" t="s">
        <v>1051</v>
      </c>
      <c r="C307" s="25"/>
      <c r="D307" s="25" t="s">
        <v>1050</v>
      </c>
      <c r="E307">
        <f t="shared" si="21"/>
        <v>1</v>
      </c>
      <c r="F307">
        <f>IF(_xlfn.IFNA(VLOOKUP(B307,'ŠIFRANT ZA INDUSTRY'!A:A,1,0),0)=0,0,1)</f>
        <v>1</v>
      </c>
      <c r="G307">
        <f>IF(_xlfn.IFNA(VLOOKUP($B307,'ŠIFRANT ZA INDUSTRY'!B:B,1,0),0)=0,0,1)</f>
        <v>0</v>
      </c>
      <c r="H307">
        <f>IF(_xlfn.IFNA(VLOOKUP($B307,'ŠIFRANT ZA INDUSTRY'!C:C,1,0),0)=0,0,1)</f>
        <v>0</v>
      </c>
      <c r="I307">
        <f>IF(_xlfn.IFNA(VLOOKUP($B307,'ŠIFRANT ZA INDUSTRY'!D:D,1,0),0)=0,0,1)</f>
        <v>0</v>
      </c>
      <c r="J307">
        <f>IF(_xlfn.IFNA(VLOOKUP($B307,'ŠIFRANT ZA INDUSTRY'!E:E,1,0),0)=0,0,1)</f>
        <v>0</v>
      </c>
      <c r="K307">
        <f>IF(_xlfn.IFNA(VLOOKUP($B307,'ŠIFRANT ZA INDUSTRY'!F:F,1,0),0)=0,0,1)</f>
        <v>0</v>
      </c>
      <c r="L307">
        <f>IF(_xlfn.IFNA(VLOOKUP($B307,'ŠIFRANT ZA INDUSTRY'!G:G,1,0),0)=0,0,1)</f>
        <v>0</v>
      </c>
      <c r="M307">
        <f>IF(_xlfn.IFNA(VLOOKUP($B307,'ŠIFRANT ZA INDUSTRY'!H:H,1,0),0)=0,0,1)</f>
        <v>0</v>
      </c>
      <c r="N307">
        <f>IF(_xlfn.IFNA(VLOOKUP($B307,'ŠIFRANT ZA INDUSTRY'!I:I,1,0),0)=0,0,1)</f>
        <v>0</v>
      </c>
      <c r="O307">
        <f>IF(_xlfn.IFNA(VLOOKUP($B307,'ŠIFRANT ZA INDUSTRY'!J:J,1,0),0)=0,0,1)</f>
        <v>0</v>
      </c>
      <c r="P307">
        <f>IF(_xlfn.IFNA(VLOOKUP($B307,'ŠIFRANT ZA INDUSTRY'!K:K,1,0),0)=0,0,1)</f>
        <v>0</v>
      </c>
      <c r="Q307">
        <f>IF(_xlfn.IFNA(VLOOKUP($B307,'ŠIFRANT ZA INDUSTRY'!L:L,1,0),0)=0,0,1)</f>
        <v>0</v>
      </c>
      <c r="R307">
        <f>IF(_xlfn.IFNA(VLOOKUP($B307,'ŠIFRANT ZA INDUSTRY'!M:M,1,0),0)=0,0,1)</f>
        <v>0</v>
      </c>
      <c r="S307">
        <f>IF(_xlfn.IFNA(VLOOKUP($B307,'ŠIFRANT ZA INDUSTRY'!N:N,1,0),0)=0,0,1)</f>
        <v>0</v>
      </c>
      <c r="T307" t="b">
        <f t="shared" si="19"/>
        <v>1</v>
      </c>
    </row>
    <row r="308" spans="1:20" x14ac:dyDescent="0.3">
      <c r="A308" t="str">
        <f t="shared" si="18"/>
        <v>41.10</v>
      </c>
      <c r="B308" s="44" t="s">
        <v>1053</v>
      </c>
      <c r="C308" s="25"/>
      <c r="D308" s="25" t="s">
        <v>1052</v>
      </c>
      <c r="E308">
        <f t="shared" si="21"/>
        <v>1</v>
      </c>
      <c r="F308">
        <f>IF(_xlfn.IFNA(VLOOKUP(B308,'ŠIFRANT ZA INDUSTRY'!A:A,1,0),0)=0,0,1)</f>
        <v>0</v>
      </c>
      <c r="G308">
        <f>IF(_xlfn.IFNA(VLOOKUP($B308,'ŠIFRANT ZA INDUSTRY'!B:B,1,0),0)=0,0,1)</f>
        <v>0</v>
      </c>
      <c r="H308">
        <f>IF(_xlfn.IFNA(VLOOKUP($B308,'ŠIFRANT ZA INDUSTRY'!C:C,1,0),0)=0,0,1)</f>
        <v>1</v>
      </c>
      <c r="I308">
        <f>IF(_xlfn.IFNA(VLOOKUP($B308,'ŠIFRANT ZA INDUSTRY'!D:D,1,0),0)=0,0,1)</f>
        <v>1</v>
      </c>
      <c r="J308">
        <f>IF(_xlfn.IFNA(VLOOKUP($B308,'ŠIFRANT ZA INDUSTRY'!E:E,1,0),0)=0,0,1)</f>
        <v>0</v>
      </c>
      <c r="K308">
        <f>IF(_xlfn.IFNA(VLOOKUP($B308,'ŠIFRANT ZA INDUSTRY'!F:F,1,0),0)=0,0,1)</f>
        <v>0</v>
      </c>
      <c r="L308">
        <f>IF(_xlfn.IFNA(VLOOKUP($B308,'ŠIFRANT ZA INDUSTRY'!G:G,1,0),0)=0,0,1)</f>
        <v>0</v>
      </c>
      <c r="M308">
        <f>IF(_xlfn.IFNA(VLOOKUP($B308,'ŠIFRANT ZA INDUSTRY'!H:H,1,0),0)=0,0,1)</f>
        <v>0</v>
      </c>
      <c r="N308">
        <f>IF(_xlfn.IFNA(VLOOKUP($B308,'ŠIFRANT ZA INDUSTRY'!I:I,1,0),0)=0,0,1)</f>
        <v>0</v>
      </c>
      <c r="O308">
        <f>IF(_xlfn.IFNA(VLOOKUP($B308,'ŠIFRANT ZA INDUSTRY'!J:J,1,0),0)=0,0,1)</f>
        <v>0</v>
      </c>
      <c r="P308">
        <f>IF(_xlfn.IFNA(VLOOKUP($B308,'ŠIFRANT ZA INDUSTRY'!K:K,1,0),0)=0,0,1)</f>
        <v>0</v>
      </c>
      <c r="Q308">
        <f>IF(_xlfn.IFNA(VLOOKUP($B308,'ŠIFRANT ZA INDUSTRY'!L:L,1,0),0)=0,0,1)</f>
        <v>0</v>
      </c>
      <c r="R308">
        <f>IF(_xlfn.IFNA(VLOOKUP($B308,'ŠIFRANT ZA INDUSTRY'!M:M,1,0),0)=0,0,1)</f>
        <v>0</v>
      </c>
      <c r="S308">
        <f>IF(_xlfn.IFNA(VLOOKUP($B308,'ŠIFRANT ZA INDUSTRY'!N:N,1,0),0)=0,0,1)</f>
        <v>0</v>
      </c>
      <c r="T308" t="b">
        <f t="shared" si="19"/>
        <v>1</v>
      </c>
    </row>
    <row r="309" spans="1:20" x14ac:dyDescent="0.3">
      <c r="A309" t="str">
        <f t="shared" si="18"/>
        <v>41.20</v>
      </c>
      <c r="B309" s="44" t="s">
        <v>1055</v>
      </c>
      <c r="C309" s="25"/>
      <c r="D309" s="25" t="s">
        <v>1054</v>
      </c>
      <c r="E309">
        <f t="shared" si="21"/>
        <v>1</v>
      </c>
      <c r="F309">
        <f>IF(_xlfn.IFNA(VLOOKUP(B309,'ŠIFRANT ZA INDUSTRY'!A:A,1,0),0)=0,0,1)</f>
        <v>0</v>
      </c>
      <c r="G309">
        <f>IF(_xlfn.IFNA(VLOOKUP($B309,'ŠIFRANT ZA INDUSTRY'!B:B,1,0),0)=0,0,1)</f>
        <v>0</v>
      </c>
      <c r="H309">
        <f>IF(_xlfn.IFNA(VLOOKUP($B309,'ŠIFRANT ZA INDUSTRY'!C:C,1,0),0)=0,0,1)</f>
        <v>0</v>
      </c>
      <c r="I309">
        <f>IF(_xlfn.IFNA(VLOOKUP($B309,'ŠIFRANT ZA INDUSTRY'!D:D,1,0),0)=0,0,1)</f>
        <v>1</v>
      </c>
      <c r="J309">
        <f>IF(_xlfn.IFNA(VLOOKUP($B309,'ŠIFRANT ZA INDUSTRY'!E:E,1,0),0)=0,0,1)</f>
        <v>0</v>
      </c>
      <c r="K309">
        <f>IF(_xlfn.IFNA(VLOOKUP($B309,'ŠIFRANT ZA INDUSTRY'!F:F,1,0),0)=0,0,1)</f>
        <v>0</v>
      </c>
      <c r="L309">
        <f>IF(_xlfn.IFNA(VLOOKUP($B309,'ŠIFRANT ZA INDUSTRY'!G:G,1,0),0)=0,0,1)</f>
        <v>0</v>
      </c>
      <c r="M309">
        <f>IF(_xlfn.IFNA(VLOOKUP($B309,'ŠIFRANT ZA INDUSTRY'!H:H,1,0),0)=0,0,1)</f>
        <v>0</v>
      </c>
      <c r="N309">
        <f>IF(_xlfn.IFNA(VLOOKUP($B309,'ŠIFRANT ZA INDUSTRY'!I:I,1,0),0)=0,0,1)</f>
        <v>0</v>
      </c>
      <c r="O309">
        <f>IF(_xlfn.IFNA(VLOOKUP($B309,'ŠIFRANT ZA INDUSTRY'!J:J,1,0),0)=0,0,1)</f>
        <v>0</v>
      </c>
      <c r="P309">
        <f>IF(_xlfn.IFNA(VLOOKUP($B309,'ŠIFRANT ZA INDUSTRY'!K:K,1,0),0)=0,0,1)</f>
        <v>0</v>
      </c>
      <c r="Q309">
        <f>IF(_xlfn.IFNA(VLOOKUP($B309,'ŠIFRANT ZA INDUSTRY'!L:L,1,0),0)=0,0,1)</f>
        <v>0</v>
      </c>
      <c r="R309">
        <f>IF(_xlfn.IFNA(VLOOKUP($B309,'ŠIFRANT ZA INDUSTRY'!M:M,1,0),0)=0,0,1)</f>
        <v>0</v>
      </c>
      <c r="S309">
        <f>IF(_xlfn.IFNA(VLOOKUP($B309,'ŠIFRANT ZA INDUSTRY'!N:N,1,0),0)=0,0,1)</f>
        <v>0</v>
      </c>
      <c r="T309" t="b">
        <f t="shared" si="19"/>
        <v>1</v>
      </c>
    </row>
    <row r="310" spans="1:20" x14ac:dyDescent="0.3">
      <c r="A310" t="str">
        <f t="shared" si="18"/>
        <v>42.11</v>
      </c>
      <c r="B310" s="44" t="s">
        <v>1057</v>
      </c>
      <c r="C310" s="25"/>
      <c r="D310" s="25" t="s">
        <v>1056</v>
      </c>
      <c r="E310">
        <f t="shared" si="21"/>
        <v>1</v>
      </c>
      <c r="F310">
        <f>IF(_xlfn.IFNA(VLOOKUP(B310,'ŠIFRANT ZA INDUSTRY'!A:A,1,0),0)=0,0,1)</f>
        <v>0</v>
      </c>
      <c r="G310">
        <f>IF(_xlfn.IFNA(VLOOKUP($B310,'ŠIFRANT ZA INDUSTRY'!B:B,1,0),0)=0,0,1)</f>
        <v>0</v>
      </c>
      <c r="H310">
        <f>IF(_xlfn.IFNA(VLOOKUP($B310,'ŠIFRANT ZA INDUSTRY'!C:C,1,0),0)=0,0,1)</f>
        <v>1</v>
      </c>
      <c r="I310">
        <f>IF(_xlfn.IFNA(VLOOKUP($B310,'ŠIFRANT ZA INDUSTRY'!D:D,1,0),0)=0,0,1)</f>
        <v>1</v>
      </c>
      <c r="J310">
        <f>IF(_xlfn.IFNA(VLOOKUP($B310,'ŠIFRANT ZA INDUSTRY'!E:E,1,0),0)=0,0,1)</f>
        <v>0</v>
      </c>
      <c r="K310">
        <f>IF(_xlfn.IFNA(VLOOKUP($B310,'ŠIFRANT ZA INDUSTRY'!F:F,1,0),0)=0,0,1)</f>
        <v>0</v>
      </c>
      <c r="L310">
        <f>IF(_xlfn.IFNA(VLOOKUP($B310,'ŠIFRANT ZA INDUSTRY'!G:G,1,0),0)=0,0,1)</f>
        <v>0</v>
      </c>
      <c r="M310">
        <f>IF(_xlfn.IFNA(VLOOKUP($B310,'ŠIFRANT ZA INDUSTRY'!H:H,1,0),0)=0,0,1)</f>
        <v>0</v>
      </c>
      <c r="N310">
        <f>IF(_xlfn.IFNA(VLOOKUP($B310,'ŠIFRANT ZA INDUSTRY'!I:I,1,0),0)=0,0,1)</f>
        <v>0</v>
      </c>
      <c r="O310">
        <f>IF(_xlfn.IFNA(VLOOKUP($B310,'ŠIFRANT ZA INDUSTRY'!J:J,1,0),0)=0,0,1)</f>
        <v>0</v>
      </c>
      <c r="P310">
        <f>IF(_xlfn.IFNA(VLOOKUP($B310,'ŠIFRANT ZA INDUSTRY'!K:K,1,0),0)=0,0,1)</f>
        <v>0</v>
      </c>
      <c r="Q310">
        <f>IF(_xlfn.IFNA(VLOOKUP($B310,'ŠIFRANT ZA INDUSTRY'!L:L,1,0),0)=0,0,1)</f>
        <v>0</v>
      </c>
      <c r="R310">
        <f>IF(_xlfn.IFNA(VLOOKUP($B310,'ŠIFRANT ZA INDUSTRY'!M:M,1,0),0)=0,0,1)</f>
        <v>0</v>
      </c>
      <c r="S310">
        <f>IF(_xlfn.IFNA(VLOOKUP($B310,'ŠIFRANT ZA INDUSTRY'!N:N,1,0),0)=0,0,1)</f>
        <v>0</v>
      </c>
      <c r="T310" t="b">
        <f t="shared" si="19"/>
        <v>1</v>
      </c>
    </row>
    <row r="311" spans="1:20" x14ac:dyDescent="0.3">
      <c r="A311" t="str">
        <f t="shared" si="18"/>
        <v>42.12</v>
      </c>
      <c r="B311" s="44" t="s">
        <v>1059</v>
      </c>
      <c r="C311" s="25"/>
      <c r="D311" s="25" t="s">
        <v>1058</v>
      </c>
      <c r="E311">
        <f t="shared" si="21"/>
        <v>1</v>
      </c>
      <c r="F311">
        <f>IF(_xlfn.IFNA(VLOOKUP(B311,'ŠIFRANT ZA INDUSTRY'!A:A,1,0),0)=0,0,1)</f>
        <v>0</v>
      </c>
      <c r="G311">
        <f>IF(_xlfn.IFNA(VLOOKUP($B311,'ŠIFRANT ZA INDUSTRY'!B:B,1,0),0)=0,0,1)</f>
        <v>0</v>
      </c>
      <c r="H311">
        <f>IF(_xlfn.IFNA(VLOOKUP($B311,'ŠIFRANT ZA INDUSTRY'!C:C,1,0),0)=0,0,1)</f>
        <v>1</v>
      </c>
      <c r="I311">
        <f>IF(_xlfn.IFNA(VLOOKUP($B311,'ŠIFRANT ZA INDUSTRY'!D:D,1,0),0)=0,0,1)</f>
        <v>1</v>
      </c>
      <c r="J311">
        <f>IF(_xlfn.IFNA(VLOOKUP($B311,'ŠIFRANT ZA INDUSTRY'!E:E,1,0),0)=0,0,1)</f>
        <v>0</v>
      </c>
      <c r="K311">
        <f>IF(_xlfn.IFNA(VLOOKUP($B311,'ŠIFRANT ZA INDUSTRY'!F:F,1,0),0)=0,0,1)</f>
        <v>0</v>
      </c>
      <c r="L311">
        <f>IF(_xlfn.IFNA(VLOOKUP($B311,'ŠIFRANT ZA INDUSTRY'!G:G,1,0),0)=0,0,1)</f>
        <v>0</v>
      </c>
      <c r="M311">
        <f>IF(_xlfn.IFNA(VLOOKUP($B311,'ŠIFRANT ZA INDUSTRY'!H:H,1,0),0)=0,0,1)</f>
        <v>0</v>
      </c>
      <c r="N311">
        <f>IF(_xlfn.IFNA(VLOOKUP($B311,'ŠIFRANT ZA INDUSTRY'!I:I,1,0),0)=0,0,1)</f>
        <v>0</v>
      </c>
      <c r="O311">
        <f>IF(_xlfn.IFNA(VLOOKUP($B311,'ŠIFRANT ZA INDUSTRY'!J:J,1,0),0)=0,0,1)</f>
        <v>0</v>
      </c>
      <c r="P311">
        <f>IF(_xlfn.IFNA(VLOOKUP($B311,'ŠIFRANT ZA INDUSTRY'!K:K,1,0),0)=0,0,1)</f>
        <v>0</v>
      </c>
      <c r="Q311">
        <f>IF(_xlfn.IFNA(VLOOKUP($B311,'ŠIFRANT ZA INDUSTRY'!L:L,1,0),0)=0,0,1)</f>
        <v>0</v>
      </c>
      <c r="R311">
        <f>IF(_xlfn.IFNA(VLOOKUP($B311,'ŠIFRANT ZA INDUSTRY'!M:M,1,0),0)=0,0,1)</f>
        <v>0</v>
      </c>
      <c r="S311">
        <f>IF(_xlfn.IFNA(VLOOKUP($B311,'ŠIFRANT ZA INDUSTRY'!N:N,1,0),0)=0,0,1)</f>
        <v>0</v>
      </c>
      <c r="T311" t="b">
        <f t="shared" si="19"/>
        <v>1</v>
      </c>
    </row>
    <row r="312" spans="1:20" x14ac:dyDescent="0.3">
      <c r="A312" t="str">
        <f t="shared" si="18"/>
        <v>42.13</v>
      </c>
      <c r="B312" s="44" t="s">
        <v>1061</v>
      </c>
      <c r="C312" s="25"/>
      <c r="D312" s="25" t="s">
        <v>1060</v>
      </c>
      <c r="E312">
        <f t="shared" si="21"/>
        <v>1</v>
      </c>
      <c r="F312">
        <f>IF(_xlfn.IFNA(VLOOKUP(B312,'ŠIFRANT ZA INDUSTRY'!A:A,1,0),0)=0,0,1)</f>
        <v>0</v>
      </c>
      <c r="G312">
        <f>IF(_xlfn.IFNA(VLOOKUP($B312,'ŠIFRANT ZA INDUSTRY'!B:B,1,0),0)=0,0,1)</f>
        <v>0</v>
      </c>
      <c r="H312">
        <f>IF(_xlfn.IFNA(VLOOKUP($B312,'ŠIFRANT ZA INDUSTRY'!C:C,1,0),0)=0,0,1)</f>
        <v>1</v>
      </c>
      <c r="I312">
        <f>IF(_xlfn.IFNA(VLOOKUP($B312,'ŠIFRANT ZA INDUSTRY'!D:D,1,0),0)=0,0,1)</f>
        <v>1</v>
      </c>
      <c r="J312">
        <f>IF(_xlfn.IFNA(VLOOKUP($B312,'ŠIFRANT ZA INDUSTRY'!E:E,1,0),0)=0,0,1)</f>
        <v>0</v>
      </c>
      <c r="K312">
        <f>IF(_xlfn.IFNA(VLOOKUP($B312,'ŠIFRANT ZA INDUSTRY'!F:F,1,0),0)=0,0,1)</f>
        <v>0</v>
      </c>
      <c r="L312">
        <f>IF(_xlfn.IFNA(VLOOKUP($B312,'ŠIFRANT ZA INDUSTRY'!G:G,1,0),0)=0,0,1)</f>
        <v>0</v>
      </c>
      <c r="M312">
        <f>IF(_xlfn.IFNA(VLOOKUP($B312,'ŠIFRANT ZA INDUSTRY'!H:H,1,0),0)=0,0,1)</f>
        <v>0</v>
      </c>
      <c r="N312">
        <f>IF(_xlfn.IFNA(VLOOKUP($B312,'ŠIFRANT ZA INDUSTRY'!I:I,1,0),0)=0,0,1)</f>
        <v>0</v>
      </c>
      <c r="O312">
        <f>IF(_xlfn.IFNA(VLOOKUP($B312,'ŠIFRANT ZA INDUSTRY'!J:J,1,0),0)=0,0,1)</f>
        <v>0</v>
      </c>
      <c r="P312">
        <f>IF(_xlfn.IFNA(VLOOKUP($B312,'ŠIFRANT ZA INDUSTRY'!K:K,1,0),0)=0,0,1)</f>
        <v>0</v>
      </c>
      <c r="Q312">
        <f>IF(_xlfn.IFNA(VLOOKUP($B312,'ŠIFRANT ZA INDUSTRY'!L:L,1,0),0)=0,0,1)</f>
        <v>0</v>
      </c>
      <c r="R312">
        <f>IF(_xlfn.IFNA(VLOOKUP($B312,'ŠIFRANT ZA INDUSTRY'!M:M,1,0),0)=0,0,1)</f>
        <v>0</v>
      </c>
      <c r="S312">
        <f>IF(_xlfn.IFNA(VLOOKUP($B312,'ŠIFRANT ZA INDUSTRY'!N:N,1,0),0)=0,0,1)</f>
        <v>0</v>
      </c>
      <c r="T312" t="b">
        <f t="shared" si="19"/>
        <v>1</v>
      </c>
    </row>
    <row r="313" spans="1:20" x14ac:dyDescent="0.3">
      <c r="A313" t="str">
        <f t="shared" si="18"/>
        <v>42.21</v>
      </c>
      <c r="B313" s="44" t="s">
        <v>1063</v>
      </c>
      <c r="C313" s="25"/>
      <c r="D313" s="25" t="s">
        <v>1062</v>
      </c>
      <c r="E313">
        <f t="shared" si="21"/>
        <v>1</v>
      </c>
      <c r="F313">
        <f>IF(_xlfn.IFNA(VLOOKUP(B313,'ŠIFRANT ZA INDUSTRY'!A:A,1,0),0)=0,0,1)</f>
        <v>0</v>
      </c>
      <c r="G313">
        <f>IF(_xlfn.IFNA(VLOOKUP($B313,'ŠIFRANT ZA INDUSTRY'!B:B,1,0),0)=0,0,1)</f>
        <v>0</v>
      </c>
      <c r="H313">
        <f>IF(_xlfn.IFNA(VLOOKUP($B313,'ŠIFRANT ZA INDUSTRY'!C:C,1,0),0)=0,0,1)</f>
        <v>1</v>
      </c>
      <c r="I313">
        <f>IF(_xlfn.IFNA(VLOOKUP($B313,'ŠIFRANT ZA INDUSTRY'!D:D,1,0),0)=0,0,1)</f>
        <v>1</v>
      </c>
      <c r="J313">
        <f>IF(_xlfn.IFNA(VLOOKUP($B313,'ŠIFRANT ZA INDUSTRY'!E:E,1,0),0)=0,0,1)</f>
        <v>0</v>
      </c>
      <c r="K313">
        <f>IF(_xlfn.IFNA(VLOOKUP($B313,'ŠIFRANT ZA INDUSTRY'!F:F,1,0),0)=0,0,1)</f>
        <v>0</v>
      </c>
      <c r="L313">
        <f>IF(_xlfn.IFNA(VLOOKUP($B313,'ŠIFRANT ZA INDUSTRY'!G:G,1,0),0)=0,0,1)</f>
        <v>0</v>
      </c>
      <c r="M313">
        <f>IF(_xlfn.IFNA(VLOOKUP($B313,'ŠIFRANT ZA INDUSTRY'!H:H,1,0),0)=0,0,1)</f>
        <v>0</v>
      </c>
      <c r="N313">
        <f>IF(_xlfn.IFNA(VLOOKUP($B313,'ŠIFRANT ZA INDUSTRY'!I:I,1,0),0)=0,0,1)</f>
        <v>0</v>
      </c>
      <c r="O313">
        <f>IF(_xlfn.IFNA(VLOOKUP($B313,'ŠIFRANT ZA INDUSTRY'!J:J,1,0),0)=0,0,1)</f>
        <v>0</v>
      </c>
      <c r="P313">
        <f>IF(_xlfn.IFNA(VLOOKUP($B313,'ŠIFRANT ZA INDUSTRY'!K:K,1,0),0)=0,0,1)</f>
        <v>0</v>
      </c>
      <c r="Q313">
        <f>IF(_xlfn.IFNA(VLOOKUP($B313,'ŠIFRANT ZA INDUSTRY'!L:L,1,0),0)=0,0,1)</f>
        <v>0</v>
      </c>
      <c r="R313">
        <f>IF(_xlfn.IFNA(VLOOKUP($B313,'ŠIFRANT ZA INDUSTRY'!M:M,1,0),0)=0,0,1)</f>
        <v>0</v>
      </c>
      <c r="S313">
        <f>IF(_xlfn.IFNA(VLOOKUP($B313,'ŠIFRANT ZA INDUSTRY'!N:N,1,0),0)=0,0,1)</f>
        <v>0</v>
      </c>
      <c r="T313" t="b">
        <f t="shared" si="19"/>
        <v>1</v>
      </c>
    </row>
    <row r="314" spans="1:20" x14ac:dyDescent="0.3">
      <c r="A314" t="str">
        <f t="shared" si="18"/>
        <v>42.22</v>
      </c>
      <c r="B314" s="44" t="s">
        <v>622</v>
      </c>
      <c r="C314" s="25"/>
      <c r="D314" s="25" t="s">
        <v>623</v>
      </c>
      <c r="E314">
        <f t="shared" ref="E314:E336" si="22">IF(LEN(B314)=6,1,0)</f>
        <v>1</v>
      </c>
      <c r="F314">
        <f>IF(_xlfn.IFNA(VLOOKUP(B314,'ŠIFRANT ZA INDUSTRY'!A:A,1,0),0)=0,0,1)</f>
        <v>0</v>
      </c>
      <c r="G314">
        <f>IF(_xlfn.IFNA(VLOOKUP($B314,'ŠIFRANT ZA INDUSTRY'!B:B,1,0),0)=0,0,1)</f>
        <v>0</v>
      </c>
      <c r="H314">
        <f>IF(_xlfn.IFNA(VLOOKUP($B314,'ŠIFRANT ZA INDUSTRY'!C:C,1,0),0)=0,0,1)</f>
        <v>1</v>
      </c>
      <c r="I314">
        <f>IF(_xlfn.IFNA(VLOOKUP($B314,'ŠIFRANT ZA INDUSTRY'!D:D,1,0),0)=0,0,1)</f>
        <v>1</v>
      </c>
      <c r="J314">
        <f>IF(_xlfn.IFNA(VLOOKUP($B314,'ŠIFRANT ZA INDUSTRY'!E:E,1,0),0)=0,0,1)</f>
        <v>0</v>
      </c>
      <c r="K314">
        <f>IF(_xlfn.IFNA(VLOOKUP($B314,'ŠIFRANT ZA INDUSTRY'!F:F,1,0),0)=0,0,1)</f>
        <v>0</v>
      </c>
      <c r="L314">
        <f>IF(_xlfn.IFNA(VLOOKUP($B314,'ŠIFRANT ZA INDUSTRY'!G:G,1,0),0)=0,0,1)</f>
        <v>0</v>
      </c>
      <c r="M314">
        <f>IF(_xlfn.IFNA(VLOOKUP($B314,'ŠIFRANT ZA INDUSTRY'!H:H,1,0),0)=0,0,1)</f>
        <v>0</v>
      </c>
      <c r="N314">
        <f>IF(_xlfn.IFNA(VLOOKUP($B314,'ŠIFRANT ZA INDUSTRY'!I:I,1,0),0)=0,0,1)</f>
        <v>0</v>
      </c>
      <c r="O314">
        <f>IF(_xlfn.IFNA(VLOOKUP($B314,'ŠIFRANT ZA INDUSTRY'!J:J,1,0),0)=0,0,1)</f>
        <v>0</v>
      </c>
      <c r="P314">
        <f>IF(_xlfn.IFNA(VLOOKUP($B314,'ŠIFRANT ZA INDUSTRY'!K:K,1,0),0)=0,0,1)</f>
        <v>0</v>
      </c>
      <c r="Q314">
        <f>IF(_xlfn.IFNA(VLOOKUP($B314,'ŠIFRANT ZA INDUSTRY'!L:L,1,0),0)=0,0,1)</f>
        <v>0</v>
      </c>
      <c r="R314">
        <f>IF(_xlfn.IFNA(VLOOKUP($B314,'ŠIFRANT ZA INDUSTRY'!M:M,1,0),0)=0,0,1)</f>
        <v>0</v>
      </c>
      <c r="S314">
        <f>IF(_xlfn.IFNA(VLOOKUP($B314,'ŠIFRANT ZA INDUSTRY'!N:N,1,0),0)=0,0,1)</f>
        <v>0</v>
      </c>
      <c r="T314" t="b">
        <f t="shared" si="19"/>
        <v>1</v>
      </c>
    </row>
    <row r="315" spans="1:20" x14ac:dyDescent="0.3">
      <c r="A315" t="str">
        <f t="shared" si="18"/>
        <v>42.91</v>
      </c>
      <c r="B315" s="44" t="s">
        <v>625</v>
      </c>
      <c r="C315" s="25"/>
      <c r="D315" s="25" t="s">
        <v>624</v>
      </c>
      <c r="E315">
        <f t="shared" si="22"/>
        <v>1</v>
      </c>
      <c r="F315">
        <f>IF(_xlfn.IFNA(VLOOKUP(B315,'ŠIFRANT ZA INDUSTRY'!A:A,1,0),0)=0,0,1)</f>
        <v>0</v>
      </c>
      <c r="G315">
        <f>IF(_xlfn.IFNA(VLOOKUP($B315,'ŠIFRANT ZA INDUSTRY'!B:B,1,0),0)=0,0,1)</f>
        <v>0</v>
      </c>
      <c r="H315">
        <f>IF(_xlfn.IFNA(VLOOKUP($B315,'ŠIFRANT ZA INDUSTRY'!C:C,1,0),0)=0,0,1)</f>
        <v>1</v>
      </c>
      <c r="I315">
        <f>IF(_xlfn.IFNA(VLOOKUP($B315,'ŠIFRANT ZA INDUSTRY'!D:D,1,0),0)=0,0,1)</f>
        <v>1</v>
      </c>
      <c r="J315">
        <f>IF(_xlfn.IFNA(VLOOKUP($B315,'ŠIFRANT ZA INDUSTRY'!E:E,1,0),0)=0,0,1)</f>
        <v>0</v>
      </c>
      <c r="K315">
        <f>IF(_xlfn.IFNA(VLOOKUP($B315,'ŠIFRANT ZA INDUSTRY'!F:F,1,0),0)=0,0,1)</f>
        <v>0</v>
      </c>
      <c r="L315">
        <f>IF(_xlfn.IFNA(VLOOKUP($B315,'ŠIFRANT ZA INDUSTRY'!G:G,1,0),0)=0,0,1)</f>
        <v>0</v>
      </c>
      <c r="M315">
        <f>IF(_xlfn.IFNA(VLOOKUP($B315,'ŠIFRANT ZA INDUSTRY'!H:H,1,0),0)=0,0,1)</f>
        <v>0</v>
      </c>
      <c r="N315">
        <f>IF(_xlfn.IFNA(VLOOKUP($B315,'ŠIFRANT ZA INDUSTRY'!I:I,1,0),0)=0,0,1)</f>
        <v>0</v>
      </c>
      <c r="O315">
        <f>IF(_xlfn.IFNA(VLOOKUP($B315,'ŠIFRANT ZA INDUSTRY'!J:J,1,0),0)=0,0,1)</f>
        <v>0</v>
      </c>
      <c r="P315">
        <f>IF(_xlfn.IFNA(VLOOKUP($B315,'ŠIFRANT ZA INDUSTRY'!K:K,1,0),0)=0,0,1)</f>
        <v>0</v>
      </c>
      <c r="Q315">
        <f>IF(_xlfn.IFNA(VLOOKUP($B315,'ŠIFRANT ZA INDUSTRY'!L:L,1,0),0)=0,0,1)</f>
        <v>0</v>
      </c>
      <c r="R315">
        <f>IF(_xlfn.IFNA(VLOOKUP($B315,'ŠIFRANT ZA INDUSTRY'!M:M,1,0),0)=0,0,1)</f>
        <v>0</v>
      </c>
      <c r="S315">
        <f>IF(_xlfn.IFNA(VLOOKUP($B315,'ŠIFRANT ZA INDUSTRY'!N:N,1,0),0)=0,0,1)</f>
        <v>0</v>
      </c>
      <c r="T315" t="b">
        <f t="shared" si="19"/>
        <v>1</v>
      </c>
    </row>
    <row r="316" spans="1:20" x14ac:dyDescent="0.3">
      <c r="A316" t="str">
        <f t="shared" si="18"/>
        <v>42.99</v>
      </c>
      <c r="B316" s="44" t="s">
        <v>627</v>
      </c>
      <c r="C316" s="25"/>
      <c r="D316" s="25" t="s">
        <v>626</v>
      </c>
      <c r="E316">
        <f t="shared" si="22"/>
        <v>1</v>
      </c>
      <c r="F316">
        <f>IF(_xlfn.IFNA(VLOOKUP(B316,'ŠIFRANT ZA INDUSTRY'!A:A,1,0),0)=0,0,1)</f>
        <v>0</v>
      </c>
      <c r="G316">
        <f>IF(_xlfn.IFNA(VLOOKUP($B316,'ŠIFRANT ZA INDUSTRY'!B:B,1,0),0)=0,0,1)</f>
        <v>0</v>
      </c>
      <c r="H316">
        <f>IF(_xlfn.IFNA(VLOOKUP($B316,'ŠIFRANT ZA INDUSTRY'!C:C,1,0),0)=0,0,1)</f>
        <v>1</v>
      </c>
      <c r="I316">
        <f>IF(_xlfn.IFNA(VLOOKUP($B316,'ŠIFRANT ZA INDUSTRY'!D:D,1,0),0)=0,0,1)</f>
        <v>1</v>
      </c>
      <c r="J316">
        <f>IF(_xlfn.IFNA(VLOOKUP($B316,'ŠIFRANT ZA INDUSTRY'!E:E,1,0),0)=0,0,1)</f>
        <v>0</v>
      </c>
      <c r="K316">
        <f>IF(_xlfn.IFNA(VLOOKUP($B316,'ŠIFRANT ZA INDUSTRY'!F:F,1,0),0)=0,0,1)</f>
        <v>0</v>
      </c>
      <c r="L316">
        <f>IF(_xlfn.IFNA(VLOOKUP($B316,'ŠIFRANT ZA INDUSTRY'!G:G,1,0),0)=0,0,1)</f>
        <v>0</v>
      </c>
      <c r="M316">
        <f>IF(_xlfn.IFNA(VLOOKUP($B316,'ŠIFRANT ZA INDUSTRY'!H:H,1,0),0)=0,0,1)</f>
        <v>0</v>
      </c>
      <c r="N316">
        <f>IF(_xlfn.IFNA(VLOOKUP($B316,'ŠIFRANT ZA INDUSTRY'!I:I,1,0),0)=0,0,1)</f>
        <v>0</v>
      </c>
      <c r="O316">
        <f>IF(_xlfn.IFNA(VLOOKUP($B316,'ŠIFRANT ZA INDUSTRY'!J:J,1,0),0)=0,0,1)</f>
        <v>0</v>
      </c>
      <c r="P316">
        <f>IF(_xlfn.IFNA(VLOOKUP($B316,'ŠIFRANT ZA INDUSTRY'!K:K,1,0),0)=0,0,1)</f>
        <v>0</v>
      </c>
      <c r="Q316">
        <f>IF(_xlfn.IFNA(VLOOKUP($B316,'ŠIFRANT ZA INDUSTRY'!L:L,1,0),0)=0,0,1)</f>
        <v>0</v>
      </c>
      <c r="R316">
        <f>IF(_xlfn.IFNA(VLOOKUP($B316,'ŠIFRANT ZA INDUSTRY'!M:M,1,0),0)=0,0,1)</f>
        <v>0</v>
      </c>
      <c r="S316">
        <f>IF(_xlfn.IFNA(VLOOKUP($B316,'ŠIFRANT ZA INDUSTRY'!N:N,1,0),0)=0,0,1)</f>
        <v>0</v>
      </c>
      <c r="T316" t="b">
        <f t="shared" si="19"/>
        <v>1</v>
      </c>
    </row>
    <row r="317" spans="1:20" x14ac:dyDescent="0.3">
      <c r="A317" t="str">
        <f t="shared" si="18"/>
        <v>43.11</v>
      </c>
      <c r="B317" s="44" t="s">
        <v>629</v>
      </c>
      <c r="C317" s="25"/>
      <c r="D317" s="25" t="s">
        <v>628</v>
      </c>
      <c r="E317">
        <f t="shared" si="22"/>
        <v>1</v>
      </c>
      <c r="F317">
        <f>IF(_xlfn.IFNA(VLOOKUP(B317,'ŠIFRANT ZA INDUSTRY'!A:A,1,0),0)=0,0,1)</f>
        <v>0</v>
      </c>
      <c r="G317">
        <f>IF(_xlfn.IFNA(VLOOKUP($B317,'ŠIFRANT ZA INDUSTRY'!B:B,1,0),0)=0,0,1)</f>
        <v>0</v>
      </c>
      <c r="H317">
        <f>IF(_xlfn.IFNA(VLOOKUP($B317,'ŠIFRANT ZA INDUSTRY'!C:C,1,0),0)=0,0,1)</f>
        <v>1</v>
      </c>
      <c r="I317">
        <f>IF(_xlfn.IFNA(VLOOKUP($B317,'ŠIFRANT ZA INDUSTRY'!D:D,1,0),0)=0,0,1)</f>
        <v>1</v>
      </c>
      <c r="J317">
        <f>IF(_xlfn.IFNA(VLOOKUP($B317,'ŠIFRANT ZA INDUSTRY'!E:E,1,0),0)=0,0,1)</f>
        <v>0</v>
      </c>
      <c r="K317">
        <f>IF(_xlfn.IFNA(VLOOKUP($B317,'ŠIFRANT ZA INDUSTRY'!F:F,1,0),0)=0,0,1)</f>
        <v>0</v>
      </c>
      <c r="L317">
        <f>IF(_xlfn.IFNA(VLOOKUP($B317,'ŠIFRANT ZA INDUSTRY'!G:G,1,0),0)=0,0,1)</f>
        <v>0</v>
      </c>
      <c r="M317">
        <f>IF(_xlfn.IFNA(VLOOKUP($B317,'ŠIFRANT ZA INDUSTRY'!H:H,1,0),0)=0,0,1)</f>
        <v>0</v>
      </c>
      <c r="N317">
        <f>IF(_xlfn.IFNA(VLOOKUP($B317,'ŠIFRANT ZA INDUSTRY'!I:I,1,0),0)=0,0,1)</f>
        <v>0</v>
      </c>
      <c r="O317">
        <f>IF(_xlfn.IFNA(VLOOKUP($B317,'ŠIFRANT ZA INDUSTRY'!J:J,1,0),0)=0,0,1)</f>
        <v>0</v>
      </c>
      <c r="P317">
        <f>IF(_xlfn.IFNA(VLOOKUP($B317,'ŠIFRANT ZA INDUSTRY'!K:K,1,0),0)=0,0,1)</f>
        <v>0</v>
      </c>
      <c r="Q317">
        <f>IF(_xlfn.IFNA(VLOOKUP($B317,'ŠIFRANT ZA INDUSTRY'!L:L,1,0),0)=0,0,1)</f>
        <v>0</v>
      </c>
      <c r="R317">
        <f>IF(_xlfn.IFNA(VLOOKUP($B317,'ŠIFRANT ZA INDUSTRY'!M:M,1,0),0)=0,0,1)</f>
        <v>0</v>
      </c>
      <c r="S317">
        <f>IF(_xlfn.IFNA(VLOOKUP($B317,'ŠIFRANT ZA INDUSTRY'!N:N,1,0),0)=0,0,1)</f>
        <v>0</v>
      </c>
      <c r="T317" t="b">
        <f t="shared" si="19"/>
        <v>1</v>
      </c>
    </row>
    <row r="318" spans="1:20" x14ac:dyDescent="0.3">
      <c r="A318" t="str">
        <f t="shared" si="18"/>
        <v>43.12</v>
      </c>
      <c r="B318" s="44" t="s">
        <v>631</v>
      </c>
      <c r="C318" s="25"/>
      <c r="D318" s="25" t="s">
        <v>630</v>
      </c>
      <c r="E318">
        <f t="shared" si="22"/>
        <v>1</v>
      </c>
      <c r="F318">
        <f>IF(_xlfn.IFNA(VLOOKUP(B318,'ŠIFRANT ZA INDUSTRY'!A:A,1,0),0)=0,0,1)</f>
        <v>0</v>
      </c>
      <c r="G318">
        <f>IF(_xlfn.IFNA(VLOOKUP($B318,'ŠIFRANT ZA INDUSTRY'!B:B,1,0),0)=0,0,1)</f>
        <v>0</v>
      </c>
      <c r="H318">
        <f>IF(_xlfn.IFNA(VLOOKUP($B318,'ŠIFRANT ZA INDUSTRY'!C:C,1,0),0)=0,0,1)</f>
        <v>1</v>
      </c>
      <c r="I318">
        <f>IF(_xlfn.IFNA(VLOOKUP($B318,'ŠIFRANT ZA INDUSTRY'!D:D,1,0),0)=0,0,1)</f>
        <v>1</v>
      </c>
      <c r="J318">
        <f>IF(_xlfn.IFNA(VLOOKUP($B318,'ŠIFRANT ZA INDUSTRY'!E:E,1,0),0)=0,0,1)</f>
        <v>0</v>
      </c>
      <c r="K318">
        <f>IF(_xlfn.IFNA(VLOOKUP($B318,'ŠIFRANT ZA INDUSTRY'!F:F,1,0),0)=0,0,1)</f>
        <v>0</v>
      </c>
      <c r="L318">
        <f>IF(_xlfn.IFNA(VLOOKUP($B318,'ŠIFRANT ZA INDUSTRY'!G:G,1,0),0)=0,0,1)</f>
        <v>0</v>
      </c>
      <c r="M318">
        <f>IF(_xlfn.IFNA(VLOOKUP($B318,'ŠIFRANT ZA INDUSTRY'!H:H,1,0),0)=0,0,1)</f>
        <v>0</v>
      </c>
      <c r="N318">
        <f>IF(_xlfn.IFNA(VLOOKUP($B318,'ŠIFRANT ZA INDUSTRY'!I:I,1,0),0)=0,0,1)</f>
        <v>0</v>
      </c>
      <c r="O318">
        <f>IF(_xlfn.IFNA(VLOOKUP($B318,'ŠIFRANT ZA INDUSTRY'!J:J,1,0),0)=0,0,1)</f>
        <v>0</v>
      </c>
      <c r="P318">
        <f>IF(_xlfn.IFNA(VLOOKUP($B318,'ŠIFRANT ZA INDUSTRY'!K:K,1,0),0)=0,0,1)</f>
        <v>0</v>
      </c>
      <c r="Q318">
        <f>IF(_xlfn.IFNA(VLOOKUP($B318,'ŠIFRANT ZA INDUSTRY'!L:L,1,0),0)=0,0,1)</f>
        <v>0</v>
      </c>
      <c r="R318">
        <f>IF(_xlfn.IFNA(VLOOKUP($B318,'ŠIFRANT ZA INDUSTRY'!M:M,1,0),0)=0,0,1)</f>
        <v>0</v>
      </c>
      <c r="S318">
        <f>IF(_xlfn.IFNA(VLOOKUP($B318,'ŠIFRANT ZA INDUSTRY'!N:N,1,0),0)=0,0,1)</f>
        <v>0</v>
      </c>
      <c r="T318" t="b">
        <f t="shared" si="19"/>
        <v>1</v>
      </c>
    </row>
    <row r="319" spans="1:20" x14ac:dyDescent="0.3">
      <c r="A319" t="str">
        <f t="shared" si="18"/>
        <v>43.13</v>
      </c>
      <c r="B319" s="44" t="s">
        <v>633</v>
      </c>
      <c r="C319" s="25"/>
      <c r="D319" s="25" t="s">
        <v>632</v>
      </c>
      <c r="E319">
        <f t="shared" si="22"/>
        <v>1</v>
      </c>
      <c r="F319">
        <f>IF(_xlfn.IFNA(VLOOKUP(B319,'ŠIFRANT ZA INDUSTRY'!A:A,1,0),0)=0,0,1)</f>
        <v>0</v>
      </c>
      <c r="G319">
        <f>IF(_xlfn.IFNA(VLOOKUP($B319,'ŠIFRANT ZA INDUSTRY'!B:B,1,0),0)=0,0,1)</f>
        <v>0</v>
      </c>
      <c r="H319">
        <f>IF(_xlfn.IFNA(VLOOKUP($B319,'ŠIFRANT ZA INDUSTRY'!C:C,1,0),0)=0,0,1)</f>
        <v>1</v>
      </c>
      <c r="I319">
        <f>IF(_xlfn.IFNA(VLOOKUP($B319,'ŠIFRANT ZA INDUSTRY'!D:D,1,0),0)=0,0,1)</f>
        <v>1</v>
      </c>
      <c r="J319">
        <f>IF(_xlfn.IFNA(VLOOKUP($B319,'ŠIFRANT ZA INDUSTRY'!E:E,1,0),0)=0,0,1)</f>
        <v>0</v>
      </c>
      <c r="K319">
        <f>IF(_xlfn.IFNA(VLOOKUP($B319,'ŠIFRANT ZA INDUSTRY'!F:F,1,0),0)=0,0,1)</f>
        <v>0</v>
      </c>
      <c r="L319">
        <f>IF(_xlfn.IFNA(VLOOKUP($B319,'ŠIFRANT ZA INDUSTRY'!G:G,1,0),0)=0,0,1)</f>
        <v>0</v>
      </c>
      <c r="M319">
        <f>IF(_xlfn.IFNA(VLOOKUP($B319,'ŠIFRANT ZA INDUSTRY'!H:H,1,0),0)=0,0,1)</f>
        <v>0</v>
      </c>
      <c r="N319">
        <f>IF(_xlfn.IFNA(VLOOKUP($B319,'ŠIFRANT ZA INDUSTRY'!I:I,1,0),0)=0,0,1)</f>
        <v>0</v>
      </c>
      <c r="O319">
        <f>IF(_xlfn.IFNA(VLOOKUP($B319,'ŠIFRANT ZA INDUSTRY'!J:J,1,0),0)=0,0,1)</f>
        <v>0</v>
      </c>
      <c r="P319">
        <f>IF(_xlfn.IFNA(VLOOKUP($B319,'ŠIFRANT ZA INDUSTRY'!K:K,1,0),0)=0,0,1)</f>
        <v>0</v>
      </c>
      <c r="Q319">
        <f>IF(_xlfn.IFNA(VLOOKUP($B319,'ŠIFRANT ZA INDUSTRY'!L:L,1,0),0)=0,0,1)</f>
        <v>0</v>
      </c>
      <c r="R319">
        <f>IF(_xlfn.IFNA(VLOOKUP($B319,'ŠIFRANT ZA INDUSTRY'!M:M,1,0),0)=0,0,1)</f>
        <v>0</v>
      </c>
      <c r="S319">
        <f>IF(_xlfn.IFNA(VLOOKUP($B319,'ŠIFRANT ZA INDUSTRY'!N:N,1,0),0)=0,0,1)</f>
        <v>0</v>
      </c>
      <c r="T319" t="b">
        <f t="shared" si="19"/>
        <v>1</v>
      </c>
    </row>
    <row r="320" spans="1:20" x14ac:dyDescent="0.3">
      <c r="A320" t="str">
        <f t="shared" si="18"/>
        <v>43.21</v>
      </c>
      <c r="B320" s="44" t="s">
        <v>635</v>
      </c>
      <c r="C320" s="25"/>
      <c r="D320" s="25" t="s">
        <v>634</v>
      </c>
      <c r="E320">
        <f t="shared" si="22"/>
        <v>1</v>
      </c>
      <c r="F320">
        <f>IF(_xlfn.IFNA(VLOOKUP(B320,'ŠIFRANT ZA INDUSTRY'!A:A,1,0),0)=0,0,1)</f>
        <v>0</v>
      </c>
      <c r="G320">
        <f>IF(_xlfn.IFNA(VLOOKUP($B320,'ŠIFRANT ZA INDUSTRY'!B:B,1,0),0)=0,0,1)</f>
        <v>0</v>
      </c>
      <c r="H320">
        <f>IF(_xlfn.IFNA(VLOOKUP($B320,'ŠIFRANT ZA INDUSTRY'!C:C,1,0),0)=0,0,1)</f>
        <v>1</v>
      </c>
      <c r="I320">
        <f>IF(_xlfn.IFNA(VLOOKUP($B320,'ŠIFRANT ZA INDUSTRY'!D:D,1,0),0)=0,0,1)</f>
        <v>1</v>
      </c>
      <c r="J320">
        <f>IF(_xlfn.IFNA(VLOOKUP($B320,'ŠIFRANT ZA INDUSTRY'!E:E,1,0),0)=0,0,1)</f>
        <v>0</v>
      </c>
      <c r="K320">
        <f>IF(_xlfn.IFNA(VLOOKUP($B320,'ŠIFRANT ZA INDUSTRY'!F:F,1,0),0)=0,0,1)</f>
        <v>0</v>
      </c>
      <c r="L320">
        <f>IF(_xlfn.IFNA(VLOOKUP($B320,'ŠIFRANT ZA INDUSTRY'!G:G,1,0),0)=0,0,1)</f>
        <v>0</v>
      </c>
      <c r="M320">
        <f>IF(_xlfn.IFNA(VLOOKUP($B320,'ŠIFRANT ZA INDUSTRY'!H:H,1,0),0)=0,0,1)</f>
        <v>0</v>
      </c>
      <c r="N320">
        <f>IF(_xlfn.IFNA(VLOOKUP($B320,'ŠIFRANT ZA INDUSTRY'!I:I,1,0),0)=0,0,1)</f>
        <v>0</v>
      </c>
      <c r="O320">
        <f>IF(_xlfn.IFNA(VLOOKUP($B320,'ŠIFRANT ZA INDUSTRY'!J:J,1,0),0)=0,0,1)</f>
        <v>0</v>
      </c>
      <c r="P320">
        <f>IF(_xlfn.IFNA(VLOOKUP($B320,'ŠIFRANT ZA INDUSTRY'!K:K,1,0),0)=0,0,1)</f>
        <v>0</v>
      </c>
      <c r="Q320">
        <f>IF(_xlfn.IFNA(VLOOKUP($B320,'ŠIFRANT ZA INDUSTRY'!L:L,1,0),0)=0,0,1)</f>
        <v>0</v>
      </c>
      <c r="R320">
        <f>IF(_xlfn.IFNA(VLOOKUP($B320,'ŠIFRANT ZA INDUSTRY'!M:M,1,0),0)=0,0,1)</f>
        <v>0</v>
      </c>
      <c r="S320">
        <f>IF(_xlfn.IFNA(VLOOKUP($B320,'ŠIFRANT ZA INDUSTRY'!N:N,1,0),0)=0,0,1)</f>
        <v>0</v>
      </c>
      <c r="T320" t="b">
        <f t="shared" si="19"/>
        <v>1</v>
      </c>
    </row>
    <row r="321" spans="1:20" x14ac:dyDescent="0.3">
      <c r="A321" t="str">
        <f t="shared" si="18"/>
        <v>43.22</v>
      </c>
      <c r="B321" s="44" t="s">
        <v>637</v>
      </c>
      <c r="C321" s="25"/>
      <c r="D321" s="25" t="s">
        <v>636</v>
      </c>
      <c r="E321">
        <f t="shared" si="22"/>
        <v>1</v>
      </c>
      <c r="F321">
        <f>IF(_xlfn.IFNA(VLOOKUP(B321,'ŠIFRANT ZA INDUSTRY'!A:A,1,0),0)=0,0,1)</f>
        <v>0</v>
      </c>
      <c r="G321">
        <f>IF(_xlfn.IFNA(VLOOKUP($B321,'ŠIFRANT ZA INDUSTRY'!B:B,1,0),0)=0,0,1)</f>
        <v>0</v>
      </c>
      <c r="H321">
        <f>IF(_xlfn.IFNA(VLOOKUP($B321,'ŠIFRANT ZA INDUSTRY'!C:C,1,0),0)=0,0,1)</f>
        <v>1</v>
      </c>
      <c r="I321">
        <f>IF(_xlfn.IFNA(VLOOKUP($B321,'ŠIFRANT ZA INDUSTRY'!D:D,1,0),0)=0,0,1)</f>
        <v>1</v>
      </c>
      <c r="J321">
        <f>IF(_xlfn.IFNA(VLOOKUP($B321,'ŠIFRANT ZA INDUSTRY'!E:E,1,0),0)=0,0,1)</f>
        <v>0</v>
      </c>
      <c r="K321">
        <f>IF(_xlfn.IFNA(VLOOKUP($B321,'ŠIFRANT ZA INDUSTRY'!F:F,1,0),0)=0,0,1)</f>
        <v>0</v>
      </c>
      <c r="L321">
        <f>IF(_xlfn.IFNA(VLOOKUP($B321,'ŠIFRANT ZA INDUSTRY'!G:G,1,0),0)=0,0,1)</f>
        <v>0</v>
      </c>
      <c r="M321">
        <f>IF(_xlfn.IFNA(VLOOKUP($B321,'ŠIFRANT ZA INDUSTRY'!H:H,1,0),0)=0,0,1)</f>
        <v>0</v>
      </c>
      <c r="N321">
        <f>IF(_xlfn.IFNA(VLOOKUP($B321,'ŠIFRANT ZA INDUSTRY'!I:I,1,0),0)=0,0,1)</f>
        <v>0</v>
      </c>
      <c r="O321">
        <f>IF(_xlfn.IFNA(VLOOKUP($B321,'ŠIFRANT ZA INDUSTRY'!J:J,1,0),0)=0,0,1)</f>
        <v>0</v>
      </c>
      <c r="P321">
        <f>IF(_xlfn.IFNA(VLOOKUP($B321,'ŠIFRANT ZA INDUSTRY'!K:K,1,0),0)=0,0,1)</f>
        <v>0</v>
      </c>
      <c r="Q321">
        <f>IF(_xlfn.IFNA(VLOOKUP($B321,'ŠIFRANT ZA INDUSTRY'!L:L,1,0),0)=0,0,1)</f>
        <v>0</v>
      </c>
      <c r="R321">
        <f>IF(_xlfn.IFNA(VLOOKUP($B321,'ŠIFRANT ZA INDUSTRY'!M:M,1,0),0)=0,0,1)</f>
        <v>0</v>
      </c>
      <c r="S321">
        <f>IF(_xlfn.IFNA(VLOOKUP($B321,'ŠIFRANT ZA INDUSTRY'!N:N,1,0),0)=0,0,1)</f>
        <v>0</v>
      </c>
      <c r="T321" t="b">
        <f t="shared" si="19"/>
        <v>1</v>
      </c>
    </row>
    <row r="322" spans="1:20" x14ac:dyDescent="0.3">
      <c r="A322" t="str">
        <f t="shared" si="18"/>
        <v>43.29</v>
      </c>
      <c r="B322" s="44" t="s">
        <v>639</v>
      </c>
      <c r="C322" s="25"/>
      <c r="D322" s="25" t="s">
        <v>638</v>
      </c>
      <c r="E322">
        <f t="shared" si="22"/>
        <v>1</v>
      </c>
      <c r="F322">
        <f>IF(_xlfn.IFNA(VLOOKUP(B322,'ŠIFRANT ZA INDUSTRY'!A:A,1,0),0)=0,0,1)</f>
        <v>0</v>
      </c>
      <c r="G322">
        <f>IF(_xlfn.IFNA(VLOOKUP($B322,'ŠIFRANT ZA INDUSTRY'!B:B,1,0),0)=0,0,1)</f>
        <v>0</v>
      </c>
      <c r="H322">
        <f>IF(_xlfn.IFNA(VLOOKUP($B322,'ŠIFRANT ZA INDUSTRY'!C:C,1,0),0)=0,0,1)</f>
        <v>1</v>
      </c>
      <c r="I322">
        <f>IF(_xlfn.IFNA(VLOOKUP($B322,'ŠIFRANT ZA INDUSTRY'!D:D,1,0),0)=0,0,1)</f>
        <v>1</v>
      </c>
      <c r="J322">
        <f>IF(_xlfn.IFNA(VLOOKUP($B322,'ŠIFRANT ZA INDUSTRY'!E:E,1,0),0)=0,0,1)</f>
        <v>0</v>
      </c>
      <c r="K322">
        <f>IF(_xlfn.IFNA(VLOOKUP($B322,'ŠIFRANT ZA INDUSTRY'!F:F,1,0),0)=0,0,1)</f>
        <v>0</v>
      </c>
      <c r="L322">
        <f>IF(_xlfn.IFNA(VLOOKUP($B322,'ŠIFRANT ZA INDUSTRY'!G:G,1,0),0)=0,0,1)</f>
        <v>0</v>
      </c>
      <c r="M322">
        <f>IF(_xlfn.IFNA(VLOOKUP($B322,'ŠIFRANT ZA INDUSTRY'!H:H,1,0),0)=0,0,1)</f>
        <v>0</v>
      </c>
      <c r="N322">
        <f>IF(_xlfn.IFNA(VLOOKUP($B322,'ŠIFRANT ZA INDUSTRY'!I:I,1,0),0)=0,0,1)</f>
        <v>0</v>
      </c>
      <c r="O322">
        <f>IF(_xlfn.IFNA(VLOOKUP($B322,'ŠIFRANT ZA INDUSTRY'!J:J,1,0),0)=0,0,1)</f>
        <v>0</v>
      </c>
      <c r="P322">
        <f>IF(_xlfn.IFNA(VLOOKUP($B322,'ŠIFRANT ZA INDUSTRY'!K:K,1,0),0)=0,0,1)</f>
        <v>0</v>
      </c>
      <c r="Q322">
        <f>IF(_xlfn.IFNA(VLOOKUP($B322,'ŠIFRANT ZA INDUSTRY'!L:L,1,0),0)=0,0,1)</f>
        <v>0</v>
      </c>
      <c r="R322">
        <f>IF(_xlfn.IFNA(VLOOKUP($B322,'ŠIFRANT ZA INDUSTRY'!M:M,1,0),0)=0,0,1)</f>
        <v>0</v>
      </c>
      <c r="S322">
        <f>IF(_xlfn.IFNA(VLOOKUP($B322,'ŠIFRANT ZA INDUSTRY'!N:N,1,0),0)=0,0,1)</f>
        <v>0</v>
      </c>
      <c r="T322" t="b">
        <f t="shared" si="19"/>
        <v>1</v>
      </c>
    </row>
    <row r="323" spans="1:20" x14ac:dyDescent="0.3">
      <c r="A323" t="str">
        <f t="shared" si="18"/>
        <v>43.31</v>
      </c>
      <c r="B323" s="44" t="s">
        <v>641</v>
      </c>
      <c r="C323" s="25"/>
      <c r="D323" s="25" t="s">
        <v>640</v>
      </c>
      <c r="E323">
        <f t="shared" si="22"/>
        <v>1</v>
      </c>
      <c r="F323">
        <f>IF(_xlfn.IFNA(VLOOKUP(B323,'ŠIFRANT ZA INDUSTRY'!A:A,1,0),0)=0,0,1)</f>
        <v>0</v>
      </c>
      <c r="G323">
        <f>IF(_xlfn.IFNA(VLOOKUP($B323,'ŠIFRANT ZA INDUSTRY'!B:B,1,0),0)=0,0,1)</f>
        <v>0</v>
      </c>
      <c r="H323">
        <f>IF(_xlfn.IFNA(VLOOKUP($B323,'ŠIFRANT ZA INDUSTRY'!C:C,1,0),0)=0,0,1)</f>
        <v>1</v>
      </c>
      <c r="I323">
        <f>IF(_xlfn.IFNA(VLOOKUP($B323,'ŠIFRANT ZA INDUSTRY'!D:D,1,0),0)=0,0,1)</f>
        <v>1</v>
      </c>
      <c r="J323">
        <f>IF(_xlfn.IFNA(VLOOKUP($B323,'ŠIFRANT ZA INDUSTRY'!E:E,1,0),0)=0,0,1)</f>
        <v>0</v>
      </c>
      <c r="K323">
        <f>IF(_xlfn.IFNA(VLOOKUP($B323,'ŠIFRANT ZA INDUSTRY'!F:F,1,0),0)=0,0,1)</f>
        <v>0</v>
      </c>
      <c r="L323">
        <f>IF(_xlfn.IFNA(VLOOKUP($B323,'ŠIFRANT ZA INDUSTRY'!G:G,1,0),0)=0,0,1)</f>
        <v>0</v>
      </c>
      <c r="M323">
        <f>IF(_xlfn.IFNA(VLOOKUP($B323,'ŠIFRANT ZA INDUSTRY'!H:H,1,0),0)=0,0,1)</f>
        <v>0</v>
      </c>
      <c r="N323">
        <f>IF(_xlfn.IFNA(VLOOKUP($B323,'ŠIFRANT ZA INDUSTRY'!I:I,1,0),0)=0,0,1)</f>
        <v>0</v>
      </c>
      <c r="O323">
        <f>IF(_xlfn.IFNA(VLOOKUP($B323,'ŠIFRANT ZA INDUSTRY'!J:J,1,0),0)=0,0,1)</f>
        <v>0</v>
      </c>
      <c r="P323">
        <f>IF(_xlfn.IFNA(VLOOKUP($B323,'ŠIFRANT ZA INDUSTRY'!K:K,1,0),0)=0,0,1)</f>
        <v>0</v>
      </c>
      <c r="Q323">
        <f>IF(_xlfn.IFNA(VLOOKUP($B323,'ŠIFRANT ZA INDUSTRY'!L:L,1,0),0)=0,0,1)</f>
        <v>0</v>
      </c>
      <c r="R323">
        <f>IF(_xlfn.IFNA(VLOOKUP($B323,'ŠIFRANT ZA INDUSTRY'!M:M,1,0),0)=0,0,1)</f>
        <v>0</v>
      </c>
      <c r="S323">
        <f>IF(_xlfn.IFNA(VLOOKUP($B323,'ŠIFRANT ZA INDUSTRY'!N:N,1,0),0)=0,0,1)</f>
        <v>0</v>
      </c>
      <c r="T323" t="b">
        <f t="shared" si="19"/>
        <v>1</v>
      </c>
    </row>
    <row r="324" spans="1:20" x14ac:dyDescent="0.3">
      <c r="A324" t="str">
        <f t="shared" ref="A324:A387" si="23">LEFT(B324,5)</f>
        <v>43.32</v>
      </c>
      <c r="B324" s="44" t="s">
        <v>643</v>
      </c>
      <c r="C324" s="25"/>
      <c r="D324" s="25" t="s">
        <v>642</v>
      </c>
      <c r="E324">
        <f t="shared" si="22"/>
        <v>1</v>
      </c>
      <c r="F324">
        <f>IF(_xlfn.IFNA(VLOOKUP(B324,'ŠIFRANT ZA INDUSTRY'!A:A,1,0),0)=0,0,1)</f>
        <v>0</v>
      </c>
      <c r="G324">
        <f>IF(_xlfn.IFNA(VLOOKUP($B324,'ŠIFRANT ZA INDUSTRY'!B:B,1,0),0)=0,0,1)</f>
        <v>0</v>
      </c>
      <c r="H324">
        <f>IF(_xlfn.IFNA(VLOOKUP($B324,'ŠIFRANT ZA INDUSTRY'!C:C,1,0),0)=0,0,1)</f>
        <v>1</v>
      </c>
      <c r="I324">
        <f>IF(_xlfn.IFNA(VLOOKUP($B324,'ŠIFRANT ZA INDUSTRY'!D:D,1,0),0)=0,0,1)</f>
        <v>1</v>
      </c>
      <c r="J324">
        <f>IF(_xlfn.IFNA(VLOOKUP($B324,'ŠIFRANT ZA INDUSTRY'!E:E,1,0),0)=0,0,1)</f>
        <v>0</v>
      </c>
      <c r="K324">
        <f>IF(_xlfn.IFNA(VLOOKUP($B324,'ŠIFRANT ZA INDUSTRY'!F:F,1,0),0)=0,0,1)</f>
        <v>0</v>
      </c>
      <c r="L324">
        <f>IF(_xlfn.IFNA(VLOOKUP($B324,'ŠIFRANT ZA INDUSTRY'!G:G,1,0),0)=0,0,1)</f>
        <v>0</v>
      </c>
      <c r="M324">
        <f>IF(_xlfn.IFNA(VLOOKUP($B324,'ŠIFRANT ZA INDUSTRY'!H:H,1,0),0)=0,0,1)</f>
        <v>0</v>
      </c>
      <c r="N324">
        <f>IF(_xlfn.IFNA(VLOOKUP($B324,'ŠIFRANT ZA INDUSTRY'!I:I,1,0),0)=0,0,1)</f>
        <v>0</v>
      </c>
      <c r="O324">
        <f>IF(_xlfn.IFNA(VLOOKUP($B324,'ŠIFRANT ZA INDUSTRY'!J:J,1,0),0)=0,0,1)</f>
        <v>0</v>
      </c>
      <c r="P324">
        <f>IF(_xlfn.IFNA(VLOOKUP($B324,'ŠIFRANT ZA INDUSTRY'!K:K,1,0),0)=0,0,1)</f>
        <v>0</v>
      </c>
      <c r="Q324">
        <f>IF(_xlfn.IFNA(VLOOKUP($B324,'ŠIFRANT ZA INDUSTRY'!L:L,1,0),0)=0,0,1)</f>
        <v>0</v>
      </c>
      <c r="R324">
        <f>IF(_xlfn.IFNA(VLOOKUP($B324,'ŠIFRANT ZA INDUSTRY'!M:M,1,0),0)=0,0,1)</f>
        <v>0</v>
      </c>
      <c r="S324">
        <f>IF(_xlfn.IFNA(VLOOKUP($B324,'ŠIFRANT ZA INDUSTRY'!N:N,1,0),0)=0,0,1)</f>
        <v>0</v>
      </c>
      <c r="T324" t="b">
        <f t="shared" ref="T324:T387" si="24">IF(SUM(F324:S324)&gt;0,TRUE,FALSE)</f>
        <v>1</v>
      </c>
    </row>
    <row r="325" spans="1:20" x14ac:dyDescent="0.3">
      <c r="A325" t="str">
        <f t="shared" si="23"/>
        <v>43.33</v>
      </c>
      <c r="B325" s="44" t="s">
        <v>645</v>
      </c>
      <c r="C325" s="25"/>
      <c r="D325" s="25" t="s">
        <v>644</v>
      </c>
      <c r="E325">
        <f t="shared" si="22"/>
        <v>1</v>
      </c>
      <c r="F325">
        <f>IF(_xlfn.IFNA(VLOOKUP(B325,'ŠIFRANT ZA INDUSTRY'!A:A,1,0),0)=0,0,1)</f>
        <v>0</v>
      </c>
      <c r="G325">
        <f>IF(_xlfn.IFNA(VLOOKUP($B325,'ŠIFRANT ZA INDUSTRY'!B:B,1,0),0)=0,0,1)</f>
        <v>0</v>
      </c>
      <c r="H325">
        <f>IF(_xlfn.IFNA(VLOOKUP($B325,'ŠIFRANT ZA INDUSTRY'!C:C,1,0),0)=0,0,1)</f>
        <v>1</v>
      </c>
      <c r="I325">
        <f>IF(_xlfn.IFNA(VLOOKUP($B325,'ŠIFRANT ZA INDUSTRY'!D:D,1,0),0)=0,0,1)</f>
        <v>1</v>
      </c>
      <c r="J325">
        <f>IF(_xlfn.IFNA(VLOOKUP($B325,'ŠIFRANT ZA INDUSTRY'!E:E,1,0),0)=0,0,1)</f>
        <v>0</v>
      </c>
      <c r="K325">
        <f>IF(_xlfn.IFNA(VLOOKUP($B325,'ŠIFRANT ZA INDUSTRY'!F:F,1,0),0)=0,0,1)</f>
        <v>0</v>
      </c>
      <c r="L325">
        <f>IF(_xlfn.IFNA(VLOOKUP($B325,'ŠIFRANT ZA INDUSTRY'!G:G,1,0),0)=0,0,1)</f>
        <v>0</v>
      </c>
      <c r="M325">
        <f>IF(_xlfn.IFNA(VLOOKUP($B325,'ŠIFRANT ZA INDUSTRY'!H:H,1,0),0)=0,0,1)</f>
        <v>0</v>
      </c>
      <c r="N325">
        <f>IF(_xlfn.IFNA(VLOOKUP($B325,'ŠIFRANT ZA INDUSTRY'!I:I,1,0),0)=0,0,1)</f>
        <v>0</v>
      </c>
      <c r="O325">
        <f>IF(_xlfn.IFNA(VLOOKUP($B325,'ŠIFRANT ZA INDUSTRY'!J:J,1,0),0)=0,0,1)</f>
        <v>0</v>
      </c>
      <c r="P325">
        <f>IF(_xlfn.IFNA(VLOOKUP($B325,'ŠIFRANT ZA INDUSTRY'!K:K,1,0),0)=0,0,1)</f>
        <v>0</v>
      </c>
      <c r="Q325">
        <f>IF(_xlfn.IFNA(VLOOKUP($B325,'ŠIFRANT ZA INDUSTRY'!L:L,1,0),0)=0,0,1)</f>
        <v>0</v>
      </c>
      <c r="R325">
        <f>IF(_xlfn.IFNA(VLOOKUP($B325,'ŠIFRANT ZA INDUSTRY'!M:M,1,0),0)=0,0,1)</f>
        <v>0</v>
      </c>
      <c r="S325">
        <f>IF(_xlfn.IFNA(VLOOKUP($B325,'ŠIFRANT ZA INDUSTRY'!N:N,1,0),0)=0,0,1)</f>
        <v>0</v>
      </c>
      <c r="T325" t="b">
        <f t="shared" si="24"/>
        <v>1</v>
      </c>
    </row>
    <row r="326" spans="1:20" x14ac:dyDescent="0.3">
      <c r="A326" t="str">
        <f t="shared" si="23"/>
        <v>43.34</v>
      </c>
      <c r="B326" s="44" t="s">
        <v>646</v>
      </c>
      <c r="C326" s="25"/>
      <c r="D326" s="25" t="s">
        <v>647</v>
      </c>
      <c r="E326">
        <f t="shared" si="22"/>
        <v>1</v>
      </c>
      <c r="F326">
        <f>IF(_xlfn.IFNA(VLOOKUP(B326,'ŠIFRANT ZA INDUSTRY'!A:A,1,0),0)=0,0,1)</f>
        <v>0</v>
      </c>
      <c r="G326">
        <f>IF(_xlfn.IFNA(VLOOKUP($B326,'ŠIFRANT ZA INDUSTRY'!B:B,1,0),0)=0,0,1)</f>
        <v>0</v>
      </c>
      <c r="H326">
        <f>IF(_xlfn.IFNA(VLOOKUP($B326,'ŠIFRANT ZA INDUSTRY'!C:C,1,0),0)=0,0,1)</f>
        <v>1</v>
      </c>
      <c r="I326">
        <f>IF(_xlfn.IFNA(VLOOKUP($B326,'ŠIFRANT ZA INDUSTRY'!D:D,1,0),0)=0,0,1)</f>
        <v>1</v>
      </c>
      <c r="J326">
        <f>IF(_xlfn.IFNA(VLOOKUP($B326,'ŠIFRANT ZA INDUSTRY'!E:E,1,0),0)=0,0,1)</f>
        <v>0</v>
      </c>
      <c r="K326">
        <f>IF(_xlfn.IFNA(VLOOKUP($B326,'ŠIFRANT ZA INDUSTRY'!F:F,1,0),0)=0,0,1)</f>
        <v>0</v>
      </c>
      <c r="L326">
        <f>IF(_xlfn.IFNA(VLOOKUP($B326,'ŠIFRANT ZA INDUSTRY'!G:G,1,0),0)=0,0,1)</f>
        <v>0</v>
      </c>
      <c r="M326">
        <f>IF(_xlfn.IFNA(VLOOKUP($B326,'ŠIFRANT ZA INDUSTRY'!H:H,1,0),0)=0,0,1)</f>
        <v>0</v>
      </c>
      <c r="N326">
        <f>IF(_xlfn.IFNA(VLOOKUP($B326,'ŠIFRANT ZA INDUSTRY'!I:I,1,0),0)=0,0,1)</f>
        <v>0</v>
      </c>
      <c r="O326">
        <f>IF(_xlfn.IFNA(VLOOKUP($B326,'ŠIFRANT ZA INDUSTRY'!J:J,1,0),0)=0,0,1)</f>
        <v>0</v>
      </c>
      <c r="P326">
        <f>IF(_xlfn.IFNA(VLOOKUP($B326,'ŠIFRANT ZA INDUSTRY'!K:K,1,0),0)=0,0,1)</f>
        <v>0</v>
      </c>
      <c r="Q326">
        <f>IF(_xlfn.IFNA(VLOOKUP($B326,'ŠIFRANT ZA INDUSTRY'!L:L,1,0),0)=0,0,1)</f>
        <v>0</v>
      </c>
      <c r="R326">
        <f>IF(_xlfn.IFNA(VLOOKUP($B326,'ŠIFRANT ZA INDUSTRY'!M:M,1,0),0)=0,0,1)</f>
        <v>0</v>
      </c>
      <c r="S326">
        <f>IF(_xlfn.IFNA(VLOOKUP($B326,'ŠIFRANT ZA INDUSTRY'!N:N,1,0),0)=0,0,1)</f>
        <v>0</v>
      </c>
      <c r="T326" t="b">
        <f t="shared" si="24"/>
        <v>1</v>
      </c>
    </row>
    <row r="327" spans="1:20" x14ac:dyDescent="0.3">
      <c r="A327" t="str">
        <f t="shared" si="23"/>
        <v>43.34</v>
      </c>
      <c r="B327" s="44" t="s">
        <v>648</v>
      </c>
      <c r="C327" s="25"/>
      <c r="D327" s="25" t="s">
        <v>649</v>
      </c>
      <c r="E327">
        <f t="shared" si="22"/>
        <v>1</v>
      </c>
      <c r="F327">
        <f>IF(_xlfn.IFNA(VLOOKUP(B327,'ŠIFRANT ZA INDUSTRY'!A:A,1,0),0)=0,0,1)</f>
        <v>0</v>
      </c>
      <c r="G327">
        <f>IF(_xlfn.IFNA(VLOOKUP($B327,'ŠIFRANT ZA INDUSTRY'!B:B,1,0),0)=0,0,1)</f>
        <v>0</v>
      </c>
      <c r="H327">
        <f>IF(_xlfn.IFNA(VLOOKUP($B327,'ŠIFRANT ZA INDUSTRY'!C:C,1,0),0)=0,0,1)</f>
        <v>1</v>
      </c>
      <c r="I327">
        <f>IF(_xlfn.IFNA(VLOOKUP($B327,'ŠIFRANT ZA INDUSTRY'!D:D,1,0),0)=0,0,1)</f>
        <v>1</v>
      </c>
      <c r="J327">
        <f>IF(_xlfn.IFNA(VLOOKUP($B327,'ŠIFRANT ZA INDUSTRY'!E:E,1,0),0)=0,0,1)</f>
        <v>0</v>
      </c>
      <c r="K327">
        <f>IF(_xlfn.IFNA(VLOOKUP($B327,'ŠIFRANT ZA INDUSTRY'!F:F,1,0),0)=0,0,1)</f>
        <v>0</v>
      </c>
      <c r="L327">
        <f>IF(_xlfn.IFNA(VLOOKUP($B327,'ŠIFRANT ZA INDUSTRY'!G:G,1,0),0)=0,0,1)</f>
        <v>0</v>
      </c>
      <c r="M327">
        <f>IF(_xlfn.IFNA(VLOOKUP($B327,'ŠIFRANT ZA INDUSTRY'!H:H,1,0),0)=0,0,1)</f>
        <v>0</v>
      </c>
      <c r="N327">
        <f>IF(_xlfn.IFNA(VLOOKUP($B327,'ŠIFRANT ZA INDUSTRY'!I:I,1,0),0)=0,0,1)</f>
        <v>0</v>
      </c>
      <c r="O327">
        <f>IF(_xlfn.IFNA(VLOOKUP($B327,'ŠIFRANT ZA INDUSTRY'!J:J,1,0),0)=0,0,1)</f>
        <v>0</v>
      </c>
      <c r="P327">
        <f>IF(_xlfn.IFNA(VLOOKUP($B327,'ŠIFRANT ZA INDUSTRY'!K:K,1,0),0)=0,0,1)</f>
        <v>0</v>
      </c>
      <c r="Q327">
        <f>IF(_xlfn.IFNA(VLOOKUP($B327,'ŠIFRANT ZA INDUSTRY'!L:L,1,0),0)=0,0,1)</f>
        <v>0</v>
      </c>
      <c r="R327">
        <f>IF(_xlfn.IFNA(VLOOKUP($B327,'ŠIFRANT ZA INDUSTRY'!M:M,1,0),0)=0,0,1)</f>
        <v>0</v>
      </c>
      <c r="S327">
        <f>IF(_xlfn.IFNA(VLOOKUP($B327,'ŠIFRANT ZA INDUSTRY'!N:N,1,0),0)=0,0,1)</f>
        <v>0</v>
      </c>
      <c r="T327" t="b">
        <f t="shared" si="24"/>
        <v>1</v>
      </c>
    </row>
    <row r="328" spans="1:20" x14ac:dyDescent="0.3">
      <c r="A328" t="str">
        <f t="shared" si="23"/>
        <v>43.39</v>
      </c>
      <c r="B328" s="44" t="s">
        <v>651</v>
      </c>
      <c r="C328" s="25"/>
      <c r="D328" s="25" t="s">
        <v>650</v>
      </c>
      <c r="E328">
        <f t="shared" si="22"/>
        <v>1</v>
      </c>
      <c r="F328">
        <f>IF(_xlfn.IFNA(VLOOKUP(B328,'ŠIFRANT ZA INDUSTRY'!A:A,1,0),0)=0,0,1)</f>
        <v>0</v>
      </c>
      <c r="G328">
        <f>IF(_xlfn.IFNA(VLOOKUP($B328,'ŠIFRANT ZA INDUSTRY'!B:B,1,0),0)=0,0,1)</f>
        <v>0</v>
      </c>
      <c r="H328">
        <f>IF(_xlfn.IFNA(VLOOKUP($B328,'ŠIFRANT ZA INDUSTRY'!C:C,1,0),0)=0,0,1)</f>
        <v>1</v>
      </c>
      <c r="I328">
        <f>IF(_xlfn.IFNA(VLOOKUP($B328,'ŠIFRANT ZA INDUSTRY'!D:D,1,0),0)=0,0,1)</f>
        <v>1</v>
      </c>
      <c r="J328">
        <f>IF(_xlfn.IFNA(VLOOKUP($B328,'ŠIFRANT ZA INDUSTRY'!E:E,1,0),0)=0,0,1)</f>
        <v>0</v>
      </c>
      <c r="K328">
        <f>IF(_xlfn.IFNA(VLOOKUP($B328,'ŠIFRANT ZA INDUSTRY'!F:F,1,0),0)=0,0,1)</f>
        <v>0</v>
      </c>
      <c r="L328">
        <f>IF(_xlfn.IFNA(VLOOKUP($B328,'ŠIFRANT ZA INDUSTRY'!G:G,1,0),0)=0,0,1)</f>
        <v>0</v>
      </c>
      <c r="M328">
        <f>IF(_xlfn.IFNA(VLOOKUP($B328,'ŠIFRANT ZA INDUSTRY'!H:H,1,0),0)=0,0,1)</f>
        <v>0</v>
      </c>
      <c r="N328">
        <f>IF(_xlfn.IFNA(VLOOKUP($B328,'ŠIFRANT ZA INDUSTRY'!I:I,1,0),0)=0,0,1)</f>
        <v>0</v>
      </c>
      <c r="O328">
        <f>IF(_xlfn.IFNA(VLOOKUP($B328,'ŠIFRANT ZA INDUSTRY'!J:J,1,0),0)=0,0,1)</f>
        <v>0</v>
      </c>
      <c r="P328">
        <f>IF(_xlfn.IFNA(VLOOKUP($B328,'ŠIFRANT ZA INDUSTRY'!K:K,1,0),0)=0,0,1)</f>
        <v>0</v>
      </c>
      <c r="Q328">
        <f>IF(_xlfn.IFNA(VLOOKUP($B328,'ŠIFRANT ZA INDUSTRY'!L:L,1,0),0)=0,0,1)</f>
        <v>0</v>
      </c>
      <c r="R328">
        <f>IF(_xlfn.IFNA(VLOOKUP($B328,'ŠIFRANT ZA INDUSTRY'!M:M,1,0),0)=0,0,1)</f>
        <v>0</v>
      </c>
      <c r="S328">
        <f>IF(_xlfn.IFNA(VLOOKUP($B328,'ŠIFRANT ZA INDUSTRY'!N:N,1,0),0)=0,0,1)</f>
        <v>0</v>
      </c>
      <c r="T328" t="b">
        <f t="shared" si="24"/>
        <v>1</v>
      </c>
    </row>
    <row r="329" spans="1:20" x14ac:dyDescent="0.3">
      <c r="A329" t="str">
        <f t="shared" si="23"/>
        <v>43.91</v>
      </c>
      <c r="B329" s="44" t="s">
        <v>653</v>
      </c>
      <c r="C329" s="25"/>
      <c r="D329" s="25" t="s">
        <v>652</v>
      </c>
      <c r="E329">
        <f t="shared" si="22"/>
        <v>1</v>
      </c>
      <c r="F329">
        <f>IF(_xlfn.IFNA(VLOOKUP(B329,'ŠIFRANT ZA INDUSTRY'!A:A,1,0),0)=0,0,1)</f>
        <v>0</v>
      </c>
      <c r="G329">
        <f>IF(_xlfn.IFNA(VLOOKUP($B329,'ŠIFRANT ZA INDUSTRY'!B:B,1,0),0)=0,0,1)</f>
        <v>0</v>
      </c>
      <c r="H329">
        <f>IF(_xlfn.IFNA(VLOOKUP($B329,'ŠIFRANT ZA INDUSTRY'!C:C,1,0),0)=0,0,1)</f>
        <v>1</v>
      </c>
      <c r="I329">
        <f>IF(_xlfn.IFNA(VLOOKUP($B329,'ŠIFRANT ZA INDUSTRY'!D:D,1,0),0)=0,0,1)</f>
        <v>1</v>
      </c>
      <c r="J329">
        <f>IF(_xlfn.IFNA(VLOOKUP($B329,'ŠIFRANT ZA INDUSTRY'!E:E,1,0),0)=0,0,1)</f>
        <v>0</v>
      </c>
      <c r="K329">
        <f>IF(_xlfn.IFNA(VLOOKUP($B329,'ŠIFRANT ZA INDUSTRY'!F:F,1,0),0)=0,0,1)</f>
        <v>0</v>
      </c>
      <c r="L329">
        <f>IF(_xlfn.IFNA(VLOOKUP($B329,'ŠIFRANT ZA INDUSTRY'!G:G,1,0),0)=0,0,1)</f>
        <v>0</v>
      </c>
      <c r="M329">
        <f>IF(_xlfn.IFNA(VLOOKUP($B329,'ŠIFRANT ZA INDUSTRY'!H:H,1,0),0)=0,0,1)</f>
        <v>0</v>
      </c>
      <c r="N329">
        <f>IF(_xlfn.IFNA(VLOOKUP($B329,'ŠIFRANT ZA INDUSTRY'!I:I,1,0),0)=0,0,1)</f>
        <v>0</v>
      </c>
      <c r="O329">
        <f>IF(_xlfn.IFNA(VLOOKUP($B329,'ŠIFRANT ZA INDUSTRY'!J:J,1,0),0)=0,0,1)</f>
        <v>0</v>
      </c>
      <c r="P329">
        <f>IF(_xlfn.IFNA(VLOOKUP($B329,'ŠIFRANT ZA INDUSTRY'!K:K,1,0),0)=0,0,1)</f>
        <v>0</v>
      </c>
      <c r="Q329">
        <f>IF(_xlfn.IFNA(VLOOKUP($B329,'ŠIFRANT ZA INDUSTRY'!L:L,1,0),0)=0,0,1)</f>
        <v>0</v>
      </c>
      <c r="R329">
        <f>IF(_xlfn.IFNA(VLOOKUP($B329,'ŠIFRANT ZA INDUSTRY'!M:M,1,0),0)=0,0,1)</f>
        <v>0</v>
      </c>
      <c r="S329">
        <f>IF(_xlfn.IFNA(VLOOKUP($B329,'ŠIFRANT ZA INDUSTRY'!N:N,1,0),0)=0,0,1)</f>
        <v>0</v>
      </c>
      <c r="T329" t="b">
        <f t="shared" si="24"/>
        <v>1</v>
      </c>
    </row>
    <row r="330" spans="1:20" x14ac:dyDescent="0.3">
      <c r="A330" t="str">
        <f t="shared" si="23"/>
        <v>43.99</v>
      </c>
      <c r="B330" s="44" t="s">
        <v>655</v>
      </c>
      <c r="C330" s="25"/>
      <c r="D330" s="25" t="s">
        <v>654</v>
      </c>
      <c r="E330">
        <f t="shared" si="22"/>
        <v>1</v>
      </c>
      <c r="F330">
        <f>IF(_xlfn.IFNA(VLOOKUP(B330,'ŠIFRANT ZA INDUSTRY'!A:A,1,0),0)=0,0,1)</f>
        <v>0</v>
      </c>
      <c r="G330">
        <f>IF(_xlfn.IFNA(VLOOKUP($B330,'ŠIFRANT ZA INDUSTRY'!B:B,1,0),0)=0,0,1)</f>
        <v>0</v>
      </c>
      <c r="H330">
        <f>IF(_xlfn.IFNA(VLOOKUP($B330,'ŠIFRANT ZA INDUSTRY'!C:C,1,0),0)=0,0,1)</f>
        <v>1</v>
      </c>
      <c r="I330">
        <f>IF(_xlfn.IFNA(VLOOKUP($B330,'ŠIFRANT ZA INDUSTRY'!D:D,1,0),0)=0,0,1)</f>
        <v>1</v>
      </c>
      <c r="J330">
        <f>IF(_xlfn.IFNA(VLOOKUP($B330,'ŠIFRANT ZA INDUSTRY'!E:E,1,0),0)=0,0,1)</f>
        <v>0</v>
      </c>
      <c r="K330">
        <f>IF(_xlfn.IFNA(VLOOKUP($B330,'ŠIFRANT ZA INDUSTRY'!F:F,1,0),0)=0,0,1)</f>
        <v>0</v>
      </c>
      <c r="L330">
        <f>IF(_xlfn.IFNA(VLOOKUP($B330,'ŠIFRANT ZA INDUSTRY'!G:G,1,0),0)=0,0,1)</f>
        <v>0</v>
      </c>
      <c r="M330">
        <f>IF(_xlfn.IFNA(VLOOKUP($B330,'ŠIFRANT ZA INDUSTRY'!H:H,1,0),0)=0,0,1)</f>
        <v>0</v>
      </c>
      <c r="N330">
        <f>IF(_xlfn.IFNA(VLOOKUP($B330,'ŠIFRANT ZA INDUSTRY'!I:I,1,0),0)=0,0,1)</f>
        <v>0</v>
      </c>
      <c r="O330">
        <f>IF(_xlfn.IFNA(VLOOKUP($B330,'ŠIFRANT ZA INDUSTRY'!J:J,1,0),0)=0,0,1)</f>
        <v>0</v>
      </c>
      <c r="P330">
        <f>IF(_xlfn.IFNA(VLOOKUP($B330,'ŠIFRANT ZA INDUSTRY'!K:K,1,0),0)=0,0,1)</f>
        <v>0</v>
      </c>
      <c r="Q330">
        <f>IF(_xlfn.IFNA(VLOOKUP($B330,'ŠIFRANT ZA INDUSTRY'!L:L,1,0),0)=0,0,1)</f>
        <v>0</v>
      </c>
      <c r="R330">
        <f>IF(_xlfn.IFNA(VLOOKUP($B330,'ŠIFRANT ZA INDUSTRY'!M:M,1,0),0)=0,0,1)</f>
        <v>0</v>
      </c>
      <c r="S330">
        <f>IF(_xlfn.IFNA(VLOOKUP($B330,'ŠIFRANT ZA INDUSTRY'!N:N,1,0),0)=0,0,1)</f>
        <v>0</v>
      </c>
      <c r="T330" t="b">
        <f t="shared" si="24"/>
        <v>1</v>
      </c>
    </row>
    <row r="331" spans="1:20" x14ac:dyDescent="0.3">
      <c r="A331" t="str">
        <f t="shared" si="23"/>
        <v>45.11</v>
      </c>
      <c r="B331" s="44" t="s">
        <v>657</v>
      </c>
      <c r="C331" s="25"/>
      <c r="D331" s="25" t="s">
        <v>656</v>
      </c>
      <c r="E331">
        <f t="shared" si="22"/>
        <v>1</v>
      </c>
      <c r="F331">
        <f>IF(_xlfn.IFNA(VLOOKUP(B331,'ŠIFRANT ZA INDUSTRY'!A:A,1,0),0)=0,0,1)</f>
        <v>0</v>
      </c>
      <c r="G331">
        <f>IF(_xlfn.IFNA(VLOOKUP($B331,'ŠIFRANT ZA INDUSTRY'!B:B,1,0),0)=0,0,1)</f>
        <v>0</v>
      </c>
      <c r="H331">
        <f>IF(_xlfn.IFNA(VLOOKUP($B331,'ŠIFRANT ZA INDUSTRY'!C:C,1,0),0)=0,0,1)</f>
        <v>0</v>
      </c>
      <c r="I331">
        <f>IF(_xlfn.IFNA(VLOOKUP($B331,'ŠIFRANT ZA INDUSTRY'!D:D,1,0),0)=0,0,1)</f>
        <v>0</v>
      </c>
      <c r="J331">
        <f>IF(_xlfn.IFNA(VLOOKUP($B331,'ŠIFRANT ZA INDUSTRY'!E:E,1,0),0)=0,0,1)</f>
        <v>0</v>
      </c>
      <c r="K331">
        <f>IF(_xlfn.IFNA(VLOOKUP($B331,'ŠIFRANT ZA INDUSTRY'!F:F,1,0),0)=0,0,1)</f>
        <v>0</v>
      </c>
      <c r="L331">
        <f>IF(_xlfn.IFNA(VLOOKUP($B331,'ŠIFRANT ZA INDUSTRY'!G:G,1,0),0)=0,0,1)</f>
        <v>0</v>
      </c>
      <c r="M331">
        <f>IF(_xlfn.IFNA(VLOOKUP($B331,'ŠIFRANT ZA INDUSTRY'!H:H,1,0),0)=0,0,1)</f>
        <v>0</v>
      </c>
      <c r="N331">
        <f>IF(_xlfn.IFNA(VLOOKUP($B331,'ŠIFRANT ZA INDUSTRY'!I:I,1,0),0)=0,0,1)</f>
        <v>0</v>
      </c>
      <c r="O331">
        <f>IF(_xlfn.IFNA(VLOOKUP($B331,'ŠIFRANT ZA INDUSTRY'!J:J,1,0),0)=0,0,1)</f>
        <v>0</v>
      </c>
      <c r="P331">
        <f>IF(_xlfn.IFNA(VLOOKUP($B331,'ŠIFRANT ZA INDUSTRY'!K:K,1,0),0)=0,0,1)</f>
        <v>0</v>
      </c>
      <c r="Q331">
        <f>IF(_xlfn.IFNA(VLOOKUP($B331,'ŠIFRANT ZA INDUSTRY'!L:L,1,0),0)=0,0,1)</f>
        <v>0</v>
      </c>
      <c r="R331">
        <f>IF(_xlfn.IFNA(VLOOKUP($B331,'ŠIFRANT ZA INDUSTRY'!M:M,1,0),0)=0,0,1)</f>
        <v>0</v>
      </c>
      <c r="S331">
        <f>IF(_xlfn.IFNA(VLOOKUP($B331,'ŠIFRANT ZA INDUSTRY'!N:N,1,0),0)=0,0,1)</f>
        <v>0</v>
      </c>
      <c r="T331" t="b">
        <f t="shared" si="24"/>
        <v>0</v>
      </c>
    </row>
    <row r="332" spans="1:20" x14ac:dyDescent="0.3">
      <c r="A332" t="str">
        <f t="shared" si="23"/>
        <v>45.19</v>
      </c>
      <c r="B332" s="44" t="s">
        <v>659</v>
      </c>
      <c r="C332" s="25"/>
      <c r="D332" s="25" t="s">
        <v>658</v>
      </c>
      <c r="E332">
        <f t="shared" si="22"/>
        <v>1</v>
      </c>
      <c r="F332">
        <f>IF(_xlfn.IFNA(VLOOKUP(B332,'ŠIFRANT ZA INDUSTRY'!A:A,1,0),0)=0,0,1)</f>
        <v>0</v>
      </c>
      <c r="G332">
        <f>IF(_xlfn.IFNA(VLOOKUP($B332,'ŠIFRANT ZA INDUSTRY'!B:B,1,0),0)=0,0,1)</f>
        <v>0</v>
      </c>
      <c r="H332">
        <f>IF(_xlfn.IFNA(VLOOKUP($B332,'ŠIFRANT ZA INDUSTRY'!C:C,1,0),0)=0,0,1)</f>
        <v>0</v>
      </c>
      <c r="I332">
        <f>IF(_xlfn.IFNA(VLOOKUP($B332,'ŠIFRANT ZA INDUSTRY'!D:D,1,0),0)=0,0,1)</f>
        <v>0</v>
      </c>
      <c r="J332">
        <f>IF(_xlfn.IFNA(VLOOKUP($B332,'ŠIFRANT ZA INDUSTRY'!E:E,1,0),0)=0,0,1)</f>
        <v>0</v>
      </c>
      <c r="K332">
        <f>IF(_xlfn.IFNA(VLOOKUP($B332,'ŠIFRANT ZA INDUSTRY'!F:F,1,0),0)=0,0,1)</f>
        <v>0</v>
      </c>
      <c r="L332">
        <f>IF(_xlfn.IFNA(VLOOKUP($B332,'ŠIFRANT ZA INDUSTRY'!G:G,1,0),0)=0,0,1)</f>
        <v>0</v>
      </c>
      <c r="M332">
        <f>IF(_xlfn.IFNA(VLOOKUP($B332,'ŠIFRANT ZA INDUSTRY'!H:H,1,0),0)=0,0,1)</f>
        <v>0</v>
      </c>
      <c r="N332">
        <f>IF(_xlfn.IFNA(VLOOKUP($B332,'ŠIFRANT ZA INDUSTRY'!I:I,1,0),0)=0,0,1)</f>
        <v>0</v>
      </c>
      <c r="O332">
        <f>IF(_xlfn.IFNA(VLOOKUP($B332,'ŠIFRANT ZA INDUSTRY'!J:J,1,0),0)=0,0,1)</f>
        <v>0</v>
      </c>
      <c r="P332">
        <f>IF(_xlfn.IFNA(VLOOKUP($B332,'ŠIFRANT ZA INDUSTRY'!K:K,1,0),0)=0,0,1)</f>
        <v>0</v>
      </c>
      <c r="Q332">
        <f>IF(_xlfn.IFNA(VLOOKUP($B332,'ŠIFRANT ZA INDUSTRY'!L:L,1,0),0)=0,0,1)</f>
        <v>0</v>
      </c>
      <c r="R332">
        <f>IF(_xlfn.IFNA(VLOOKUP($B332,'ŠIFRANT ZA INDUSTRY'!M:M,1,0),0)=0,0,1)</f>
        <v>0</v>
      </c>
      <c r="S332">
        <f>IF(_xlfn.IFNA(VLOOKUP($B332,'ŠIFRANT ZA INDUSTRY'!N:N,1,0),0)=0,0,1)</f>
        <v>0</v>
      </c>
      <c r="T332" t="b">
        <f t="shared" si="24"/>
        <v>0</v>
      </c>
    </row>
    <row r="333" spans="1:20" x14ac:dyDescent="0.3">
      <c r="A333" t="str">
        <f t="shared" si="23"/>
        <v>45.20</v>
      </c>
      <c r="B333" s="44" t="s">
        <v>661</v>
      </c>
      <c r="C333" s="25"/>
      <c r="D333" s="25" t="s">
        <v>660</v>
      </c>
      <c r="E333">
        <f t="shared" si="22"/>
        <v>1</v>
      </c>
      <c r="F333">
        <f>IF(_xlfn.IFNA(VLOOKUP(B333,'ŠIFRANT ZA INDUSTRY'!A:A,1,0),0)=0,0,1)</f>
        <v>0</v>
      </c>
      <c r="G333">
        <f>IF(_xlfn.IFNA(VLOOKUP($B333,'ŠIFRANT ZA INDUSTRY'!B:B,1,0),0)=0,0,1)</f>
        <v>0</v>
      </c>
      <c r="H333">
        <f>IF(_xlfn.IFNA(VLOOKUP($B333,'ŠIFRANT ZA INDUSTRY'!C:C,1,0),0)=0,0,1)</f>
        <v>0</v>
      </c>
      <c r="I333">
        <f>IF(_xlfn.IFNA(VLOOKUP($B333,'ŠIFRANT ZA INDUSTRY'!D:D,1,0),0)=0,0,1)</f>
        <v>0</v>
      </c>
      <c r="J333">
        <f>IF(_xlfn.IFNA(VLOOKUP($B333,'ŠIFRANT ZA INDUSTRY'!E:E,1,0),0)=0,0,1)</f>
        <v>0</v>
      </c>
      <c r="K333">
        <f>IF(_xlfn.IFNA(VLOOKUP($B333,'ŠIFRANT ZA INDUSTRY'!F:F,1,0),0)=0,0,1)</f>
        <v>0</v>
      </c>
      <c r="L333">
        <f>IF(_xlfn.IFNA(VLOOKUP($B333,'ŠIFRANT ZA INDUSTRY'!G:G,1,0),0)=0,0,1)</f>
        <v>0</v>
      </c>
      <c r="M333">
        <f>IF(_xlfn.IFNA(VLOOKUP($B333,'ŠIFRANT ZA INDUSTRY'!H:H,1,0),0)=0,0,1)</f>
        <v>0</v>
      </c>
      <c r="N333">
        <f>IF(_xlfn.IFNA(VLOOKUP($B333,'ŠIFRANT ZA INDUSTRY'!I:I,1,0),0)=0,0,1)</f>
        <v>0</v>
      </c>
      <c r="O333">
        <f>IF(_xlfn.IFNA(VLOOKUP($B333,'ŠIFRANT ZA INDUSTRY'!J:J,1,0),0)=0,0,1)</f>
        <v>0</v>
      </c>
      <c r="P333">
        <f>IF(_xlfn.IFNA(VLOOKUP($B333,'ŠIFRANT ZA INDUSTRY'!K:K,1,0),0)=0,0,1)</f>
        <v>0</v>
      </c>
      <c r="Q333">
        <f>IF(_xlfn.IFNA(VLOOKUP($B333,'ŠIFRANT ZA INDUSTRY'!L:L,1,0),0)=0,0,1)</f>
        <v>0</v>
      </c>
      <c r="R333">
        <f>IF(_xlfn.IFNA(VLOOKUP($B333,'ŠIFRANT ZA INDUSTRY'!M:M,1,0),0)=0,0,1)</f>
        <v>0</v>
      </c>
      <c r="S333">
        <f>IF(_xlfn.IFNA(VLOOKUP($B333,'ŠIFRANT ZA INDUSTRY'!N:N,1,0),0)=0,0,1)</f>
        <v>0</v>
      </c>
      <c r="T333" t="b">
        <f t="shared" si="24"/>
        <v>0</v>
      </c>
    </row>
    <row r="334" spans="1:20" x14ac:dyDescent="0.3">
      <c r="A334" t="str">
        <f t="shared" si="23"/>
        <v>45.31</v>
      </c>
      <c r="B334" s="44" t="s">
        <v>663</v>
      </c>
      <c r="C334" s="25"/>
      <c r="D334" s="25" t="s">
        <v>662</v>
      </c>
      <c r="E334">
        <f t="shared" si="22"/>
        <v>1</v>
      </c>
      <c r="F334">
        <f>IF(_xlfn.IFNA(VLOOKUP(B334,'ŠIFRANT ZA INDUSTRY'!A:A,1,0),0)=0,0,1)</f>
        <v>0</v>
      </c>
      <c r="G334">
        <f>IF(_xlfn.IFNA(VLOOKUP($B334,'ŠIFRANT ZA INDUSTRY'!B:B,1,0),0)=0,0,1)</f>
        <v>0</v>
      </c>
      <c r="H334">
        <f>IF(_xlfn.IFNA(VLOOKUP($B334,'ŠIFRANT ZA INDUSTRY'!C:C,1,0),0)=0,0,1)</f>
        <v>0</v>
      </c>
      <c r="I334">
        <f>IF(_xlfn.IFNA(VLOOKUP($B334,'ŠIFRANT ZA INDUSTRY'!D:D,1,0),0)=0,0,1)</f>
        <v>0</v>
      </c>
      <c r="J334">
        <f>IF(_xlfn.IFNA(VLOOKUP($B334,'ŠIFRANT ZA INDUSTRY'!E:E,1,0),0)=0,0,1)</f>
        <v>0</v>
      </c>
      <c r="K334">
        <f>IF(_xlfn.IFNA(VLOOKUP($B334,'ŠIFRANT ZA INDUSTRY'!F:F,1,0),0)=0,0,1)</f>
        <v>0</v>
      </c>
      <c r="L334">
        <f>IF(_xlfn.IFNA(VLOOKUP($B334,'ŠIFRANT ZA INDUSTRY'!G:G,1,0),0)=0,0,1)</f>
        <v>0</v>
      </c>
      <c r="M334">
        <f>IF(_xlfn.IFNA(VLOOKUP($B334,'ŠIFRANT ZA INDUSTRY'!H:H,1,0),0)=0,0,1)</f>
        <v>0</v>
      </c>
      <c r="N334">
        <f>IF(_xlfn.IFNA(VLOOKUP($B334,'ŠIFRANT ZA INDUSTRY'!I:I,1,0),0)=0,0,1)</f>
        <v>0</v>
      </c>
      <c r="O334">
        <f>IF(_xlfn.IFNA(VLOOKUP($B334,'ŠIFRANT ZA INDUSTRY'!J:J,1,0),0)=0,0,1)</f>
        <v>0</v>
      </c>
      <c r="P334">
        <f>IF(_xlfn.IFNA(VLOOKUP($B334,'ŠIFRANT ZA INDUSTRY'!K:K,1,0),0)=0,0,1)</f>
        <v>0</v>
      </c>
      <c r="Q334">
        <f>IF(_xlfn.IFNA(VLOOKUP($B334,'ŠIFRANT ZA INDUSTRY'!L:L,1,0),0)=0,0,1)</f>
        <v>0</v>
      </c>
      <c r="R334">
        <f>IF(_xlfn.IFNA(VLOOKUP($B334,'ŠIFRANT ZA INDUSTRY'!M:M,1,0),0)=0,0,1)</f>
        <v>0</v>
      </c>
      <c r="S334">
        <f>IF(_xlfn.IFNA(VLOOKUP($B334,'ŠIFRANT ZA INDUSTRY'!N:N,1,0),0)=0,0,1)</f>
        <v>0</v>
      </c>
      <c r="T334" t="b">
        <f t="shared" si="24"/>
        <v>0</v>
      </c>
    </row>
    <row r="335" spans="1:20" x14ac:dyDescent="0.3">
      <c r="A335" t="str">
        <f t="shared" si="23"/>
        <v>45.32</v>
      </c>
      <c r="B335" s="44" t="s">
        <v>665</v>
      </c>
      <c r="C335" s="25"/>
      <c r="D335" s="25" t="s">
        <v>664</v>
      </c>
      <c r="E335">
        <f t="shared" si="22"/>
        <v>1</v>
      </c>
      <c r="F335">
        <f>IF(_xlfn.IFNA(VLOOKUP(B335,'ŠIFRANT ZA INDUSTRY'!A:A,1,0),0)=0,0,1)</f>
        <v>0</v>
      </c>
      <c r="G335">
        <f>IF(_xlfn.IFNA(VLOOKUP($B335,'ŠIFRANT ZA INDUSTRY'!B:B,1,0),0)=0,0,1)</f>
        <v>0</v>
      </c>
      <c r="H335">
        <f>IF(_xlfn.IFNA(VLOOKUP($B335,'ŠIFRANT ZA INDUSTRY'!C:C,1,0),0)=0,0,1)</f>
        <v>0</v>
      </c>
      <c r="I335">
        <f>IF(_xlfn.IFNA(VLOOKUP($B335,'ŠIFRANT ZA INDUSTRY'!D:D,1,0),0)=0,0,1)</f>
        <v>0</v>
      </c>
      <c r="J335">
        <f>IF(_xlfn.IFNA(VLOOKUP($B335,'ŠIFRANT ZA INDUSTRY'!E:E,1,0),0)=0,0,1)</f>
        <v>0</v>
      </c>
      <c r="K335">
        <f>IF(_xlfn.IFNA(VLOOKUP($B335,'ŠIFRANT ZA INDUSTRY'!F:F,1,0),0)=0,0,1)</f>
        <v>0</v>
      </c>
      <c r="L335">
        <f>IF(_xlfn.IFNA(VLOOKUP($B335,'ŠIFRANT ZA INDUSTRY'!G:G,1,0),0)=0,0,1)</f>
        <v>0</v>
      </c>
      <c r="M335">
        <f>IF(_xlfn.IFNA(VLOOKUP($B335,'ŠIFRANT ZA INDUSTRY'!H:H,1,0),0)=0,0,1)</f>
        <v>0</v>
      </c>
      <c r="N335">
        <f>IF(_xlfn.IFNA(VLOOKUP($B335,'ŠIFRANT ZA INDUSTRY'!I:I,1,0),0)=0,0,1)</f>
        <v>0</v>
      </c>
      <c r="O335">
        <f>IF(_xlfn.IFNA(VLOOKUP($B335,'ŠIFRANT ZA INDUSTRY'!J:J,1,0),0)=0,0,1)</f>
        <v>0</v>
      </c>
      <c r="P335">
        <f>IF(_xlfn.IFNA(VLOOKUP($B335,'ŠIFRANT ZA INDUSTRY'!K:K,1,0),0)=0,0,1)</f>
        <v>0</v>
      </c>
      <c r="Q335">
        <f>IF(_xlfn.IFNA(VLOOKUP($B335,'ŠIFRANT ZA INDUSTRY'!L:L,1,0),0)=0,0,1)</f>
        <v>0</v>
      </c>
      <c r="R335">
        <f>IF(_xlfn.IFNA(VLOOKUP($B335,'ŠIFRANT ZA INDUSTRY'!M:M,1,0),0)=0,0,1)</f>
        <v>0</v>
      </c>
      <c r="S335">
        <f>IF(_xlfn.IFNA(VLOOKUP($B335,'ŠIFRANT ZA INDUSTRY'!N:N,1,0),0)=0,0,1)</f>
        <v>0</v>
      </c>
      <c r="T335" t="b">
        <f t="shared" si="24"/>
        <v>0</v>
      </c>
    </row>
    <row r="336" spans="1:20" x14ac:dyDescent="0.3">
      <c r="A336" t="str">
        <f t="shared" si="23"/>
        <v>45.40</v>
      </c>
      <c r="B336" s="44" t="s">
        <v>667</v>
      </c>
      <c r="C336" s="25"/>
      <c r="D336" s="25" t="s">
        <v>666</v>
      </c>
      <c r="E336">
        <f t="shared" si="22"/>
        <v>1</v>
      </c>
      <c r="F336">
        <f>IF(_xlfn.IFNA(VLOOKUP(B336,'ŠIFRANT ZA INDUSTRY'!A:A,1,0),0)=0,0,1)</f>
        <v>0</v>
      </c>
      <c r="G336">
        <f>IF(_xlfn.IFNA(VLOOKUP($B336,'ŠIFRANT ZA INDUSTRY'!B:B,1,0),0)=0,0,1)</f>
        <v>0</v>
      </c>
      <c r="H336">
        <f>IF(_xlfn.IFNA(VLOOKUP($B336,'ŠIFRANT ZA INDUSTRY'!C:C,1,0),0)=0,0,1)</f>
        <v>0</v>
      </c>
      <c r="I336">
        <f>IF(_xlfn.IFNA(VLOOKUP($B336,'ŠIFRANT ZA INDUSTRY'!D:D,1,0),0)=0,0,1)</f>
        <v>0</v>
      </c>
      <c r="J336">
        <f>IF(_xlfn.IFNA(VLOOKUP($B336,'ŠIFRANT ZA INDUSTRY'!E:E,1,0),0)=0,0,1)</f>
        <v>0</v>
      </c>
      <c r="K336">
        <f>IF(_xlfn.IFNA(VLOOKUP($B336,'ŠIFRANT ZA INDUSTRY'!F:F,1,0),0)=0,0,1)</f>
        <v>0</v>
      </c>
      <c r="L336">
        <f>IF(_xlfn.IFNA(VLOOKUP($B336,'ŠIFRANT ZA INDUSTRY'!G:G,1,0),0)=0,0,1)</f>
        <v>0</v>
      </c>
      <c r="M336">
        <f>IF(_xlfn.IFNA(VLOOKUP($B336,'ŠIFRANT ZA INDUSTRY'!H:H,1,0),0)=0,0,1)</f>
        <v>0</v>
      </c>
      <c r="N336">
        <f>IF(_xlfn.IFNA(VLOOKUP($B336,'ŠIFRANT ZA INDUSTRY'!I:I,1,0),0)=0,0,1)</f>
        <v>0</v>
      </c>
      <c r="O336">
        <f>IF(_xlfn.IFNA(VLOOKUP($B336,'ŠIFRANT ZA INDUSTRY'!J:J,1,0),0)=0,0,1)</f>
        <v>0</v>
      </c>
      <c r="P336">
        <f>IF(_xlfn.IFNA(VLOOKUP($B336,'ŠIFRANT ZA INDUSTRY'!K:K,1,0),0)=0,0,1)</f>
        <v>0</v>
      </c>
      <c r="Q336">
        <f>IF(_xlfn.IFNA(VLOOKUP($B336,'ŠIFRANT ZA INDUSTRY'!L:L,1,0),0)=0,0,1)</f>
        <v>0</v>
      </c>
      <c r="R336">
        <f>IF(_xlfn.IFNA(VLOOKUP($B336,'ŠIFRANT ZA INDUSTRY'!M:M,1,0),0)=0,0,1)</f>
        <v>0</v>
      </c>
      <c r="S336">
        <f>IF(_xlfn.IFNA(VLOOKUP($B336,'ŠIFRANT ZA INDUSTRY'!N:N,1,0),0)=0,0,1)</f>
        <v>0</v>
      </c>
      <c r="T336" t="b">
        <f t="shared" si="24"/>
        <v>0</v>
      </c>
    </row>
    <row r="337" spans="1:20" x14ac:dyDescent="0.3">
      <c r="A337" t="str">
        <f t="shared" si="23"/>
        <v>46.11</v>
      </c>
      <c r="B337" s="44" t="s">
        <v>669</v>
      </c>
      <c r="C337" s="25"/>
      <c r="D337" s="25" t="s">
        <v>668</v>
      </c>
      <c r="E337">
        <f t="shared" ref="E337:E362" si="25">IF(LEN(B337)=6,1,0)</f>
        <v>1</v>
      </c>
      <c r="F337">
        <f>IF(_xlfn.IFNA(VLOOKUP(B337,'ŠIFRANT ZA INDUSTRY'!A:A,1,0),0)=0,0,1)</f>
        <v>0</v>
      </c>
      <c r="G337">
        <f>IF(_xlfn.IFNA(VLOOKUP($B337,'ŠIFRANT ZA INDUSTRY'!B:B,1,0),0)=0,0,1)</f>
        <v>0</v>
      </c>
      <c r="H337">
        <f>IF(_xlfn.IFNA(VLOOKUP($B337,'ŠIFRANT ZA INDUSTRY'!C:C,1,0),0)=0,0,1)</f>
        <v>0</v>
      </c>
      <c r="I337">
        <f>IF(_xlfn.IFNA(VLOOKUP($B337,'ŠIFRANT ZA INDUSTRY'!D:D,1,0),0)=0,0,1)</f>
        <v>0</v>
      </c>
      <c r="J337">
        <f>IF(_xlfn.IFNA(VLOOKUP($B337,'ŠIFRANT ZA INDUSTRY'!E:E,1,0),0)=0,0,1)</f>
        <v>0</v>
      </c>
      <c r="K337">
        <f>IF(_xlfn.IFNA(VLOOKUP($B337,'ŠIFRANT ZA INDUSTRY'!F:F,1,0),0)=0,0,1)</f>
        <v>0</v>
      </c>
      <c r="L337">
        <f>IF(_xlfn.IFNA(VLOOKUP($B337,'ŠIFRANT ZA INDUSTRY'!G:G,1,0),0)=0,0,1)</f>
        <v>0</v>
      </c>
      <c r="M337">
        <f>IF(_xlfn.IFNA(VLOOKUP($B337,'ŠIFRANT ZA INDUSTRY'!H:H,1,0),0)=0,0,1)</f>
        <v>0</v>
      </c>
      <c r="N337">
        <f>IF(_xlfn.IFNA(VLOOKUP($B337,'ŠIFRANT ZA INDUSTRY'!I:I,1,0),0)=0,0,1)</f>
        <v>0</v>
      </c>
      <c r="O337">
        <f>IF(_xlfn.IFNA(VLOOKUP($B337,'ŠIFRANT ZA INDUSTRY'!J:J,1,0),0)=0,0,1)</f>
        <v>0</v>
      </c>
      <c r="P337">
        <f>IF(_xlfn.IFNA(VLOOKUP($B337,'ŠIFRANT ZA INDUSTRY'!K:K,1,0),0)=0,0,1)</f>
        <v>0</v>
      </c>
      <c r="Q337">
        <f>IF(_xlfn.IFNA(VLOOKUP($B337,'ŠIFRANT ZA INDUSTRY'!L:L,1,0),0)=0,0,1)</f>
        <v>0</v>
      </c>
      <c r="R337">
        <f>IF(_xlfn.IFNA(VLOOKUP($B337,'ŠIFRANT ZA INDUSTRY'!M:M,1,0),0)=0,0,1)</f>
        <v>0</v>
      </c>
      <c r="S337">
        <f>IF(_xlfn.IFNA(VLOOKUP($B337,'ŠIFRANT ZA INDUSTRY'!N:N,1,0),0)=0,0,1)</f>
        <v>0</v>
      </c>
      <c r="T337" t="b">
        <f t="shared" si="24"/>
        <v>0</v>
      </c>
    </row>
    <row r="338" spans="1:20" x14ac:dyDescent="0.3">
      <c r="A338" t="str">
        <f t="shared" si="23"/>
        <v>46.12</v>
      </c>
      <c r="B338" s="44" t="s">
        <v>671</v>
      </c>
      <c r="C338" s="25"/>
      <c r="D338" s="25" t="s">
        <v>670</v>
      </c>
      <c r="E338">
        <f t="shared" si="25"/>
        <v>1</v>
      </c>
      <c r="F338">
        <f>IF(_xlfn.IFNA(VLOOKUP(B338,'ŠIFRANT ZA INDUSTRY'!A:A,1,0),0)=0,0,1)</f>
        <v>1</v>
      </c>
      <c r="G338">
        <f>IF(_xlfn.IFNA(VLOOKUP($B338,'ŠIFRANT ZA INDUSTRY'!B:B,1,0),0)=0,0,1)</f>
        <v>1</v>
      </c>
      <c r="H338">
        <f>IF(_xlfn.IFNA(VLOOKUP($B338,'ŠIFRANT ZA INDUSTRY'!C:C,1,0),0)=0,0,1)</f>
        <v>0</v>
      </c>
      <c r="I338">
        <f>IF(_xlfn.IFNA(VLOOKUP($B338,'ŠIFRANT ZA INDUSTRY'!D:D,1,0),0)=0,0,1)</f>
        <v>0</v>
      </c>
      <c r="J338">
        <f>IF(_xlfn.IFNA(VLOOKUP($B338,'ŠIFRANT ZA INDUSTRY'!E:E,1,0),0)=0,0,1)</f>
        <v>0</v>
      </c>
      <c r="K338">
        <f>IF(_xlfn.IFNA(VLOOKUP($B338,'ŠIFRANT ZA INDUSTRY'!F:F,1,0),0)=0,0,1)</f>
        <v>0</v>
      </c>
      <c r="L338">
        <f>IF(_xlfn.IFNA(VLOOKUP($B338,'ŠIFRANT ZA INDUSTRY'!G:G,1,0),0)=0,0,1)</f>
        <v>0</v>
      </c>
      <c r="M338">
        <f>IF(_xlfn.IFNA(VLOOKUP($B338,'ŠIFRANT ZA INDUSTRY'!H:H,1,0),0)=0,0,1)</f>
        <v>0</v>
      </c>
      <c r="N338">
        <f>IF(_xlfn.IFNA(VLOOKUP($B338,'ŠIFRANT ZA INDUSTRY'!I:I,1,0),0)=0,0,1)</f>
        <v>0</v>
      </c>
      <c r="O338">
        <f>IF(_xlfn.IFNA(VLOOKUP($B338,'ŠIFRANT ZA INDUSTRY'!J:J,1,0),0)=0,0,1)</f>
        <v>0</v>
      </c>
      <c r="P338">
        <f>IF(_xlfn.IFNA(VLOOKUP($B338,'ŠIFRANT ZA INDUSTRY'!K:K,1,0),0)=0,0,1)</f>
        <v>0</v>
      </c>
      <c r="Q338">
        <f>IF(_xlfn.IFNA(VLOOKUP($B338,'ŠIFRANT ZA INDUSTRY'!L:L,1,0),0)=0,0,1)</f>
        <v>0</v>
      </c>
      <c r="R338">
        <f>IF(_xlfn.IFNA(VLOOKUP($B338,'ŠIFRANT ZA INDUSTRY'!M:M,1,0),0)=0,0,1)</f>
        <v>0</v>
      </c>
      <c r="S338">
        <f>IF(_xlfn.IFNA(VLOOKUP($B338,'ŠIFRANT ZA INDUSTRY'!N:N,1,0),0)=0,0,1)</f>
        <v>0</v>
      </c>
      <c r="T338" t="b">
        <f t="shared" si="24"/>
        <v>1</v>
      </c>
    </row>
    <row r="339" spans="1:20" x14ac:dyDescent="0.3">
      <c r="A339" t="str">
        <f t="shared" si="23"/>
        <v>46.13</v>
      </c>
      <c r="B339" s="44" t="s">
        <v>673</v>
      </c>
      <c r="C339" s="25"/>
      <c r="D339" s="25" t="s">
        <v>672</v>
      </c>
      <c r="E339">
        <f t="shared" si="25"/>
        <v>1</v>
      </c>
      <c r="F339">
        <f>IF(_xlfn.IFNA(VLOOKUP(B339,'ŠIFRANT ZA INDUSTRY'!A:A,1,0),0)=0,0,1)</f>
        <v>0</v>
      </c>
      <c r="G339">
        <f>IF(_xlfn.IFNA(VLOOKUP($B339,'ŠIFRANT ZA INDUSTRY'!B:B,1,0),0)=0,0,1)</f>
        <v>0</v>
      </c>
      <c r="H339">
        <f>IF(_xlfn.IFNA(VLOOKUP($B339,'ŠIFRANT ZA INDUSTRY'!C:C,1,0),0)=0,0,1)</f>
        <v>0</v>
      </c>
      <c r="I339">
        <f>IF(_xlfn.IFNA(VLOOKUP($B339,'ŠIFRANT ZA INDUSTRY'!D:D,1,0),0)=0,0,1)</f>
        <v>0</v>
      </c>
      <c r="J339">
        <f>IF(_xlfn.IFNA(VLOOKUP($B339,'ŠIFRANT ZA INDUSTRY'!E:E,1,0),0)=0,0,1)</f>
        <v>0</v>
      </c>
      <c r="K339">
        <f>IF(_xlfn.IFNA(VLOOKUP($B339,'ŠIFRANT ZA INDUSTRY'!F:F,1,0),0)=0,0,1)</f>
        <v>0</v>
      </c>
      <c r="L339">
        <f>IF(_xlfn.IFNA(VLOOKUP($B339,'ŠIFRANT ZA INDUSTRY'!G:G,1,0),0)=0,0,1)</f>
        <v>0</v>
      </c>
      <c r="M339">
        <f>IF(_xlfn.IFNA(VLOOKUP($B339,'ŠIFRANT ZA INDUSTRY'!H:H,1,0),0)=0,0,1)</f>
        <v>0</v>
      </c>
      <c r="N339">
        <f>IF(_xlfn.IFNA(VLOOKUP($B339,'ŠIFRANT ZA INDUSTRY'!I:I,1,0),0)=0,0,1)</f>
        <v>0</v>
      </c>
      <c r="O339">
        <f>IF(_xlfn.IFNA(VLOOKUP($B339,'ŠIFRANT ZA INDUSTRY'!J:J,1,0),0)=0,0,1)</f>
        <v>0</v>
      </c>
      <c r="P339">
        <f>IF(_xlfn.IFNA(VLOOKUP($B339,'ŠIFRANT ZA INDUSTRY'!K:K,1,0),0)=0,0,1)</f>
        <v>0</v>
      </c>
      <c r="Q339">
        <f>IF(_xlfn.IFNA(VLOOKUP($B339,'ŠIFRANT ZA INDUSTRY'!L:L,1,0),0)=0,0,1)</f>
        <v>0</v>
      </c>
      <c r="R339">
        <f>IF(_xlfn.IFNA(VLOOKUP($B339,'ŠIFRANT ZA INDUSTRY'!M:M,1,0),0)=0,0,1)</f>
        <v>0</v>
      </c>
      <c r="S339">
        <f>IF(_xlfn.IFNA(VLOOKUP($B339,'ŠIFRANT ZA INDUSTRY'!N:N,1,0),0)=0,0,1)</f>
        <v>0</v>
      </c>
      <c r="T339" t="b">
        <f t="shared" si="24"/>
        <v>0</v>
      </c>
    </row>
    <row r="340" spans="1:20" x14ac:dyDescent="0.3">
      <c r="A340" t="str">
        <f t="shared" si="23"/>
        <v>46.14</v>
      </c>
      <c r="B340" s="44" t="s">
        <v>675</v>
      </c>
      <c r="C340" s="25"/>
      <c r="D340" s="25" t="s">
        <v>674</v>
      </c>
      <c r="E340">
        <f t="shared" si="25"/>
        <v>1</v>
      </c>
      <c r="F340">
        <f>IF(_xlfn.IFNA(VLOOKUP(B340,'ŠIFRANT ZA INDUSTRY'!A:A,1,0),0)=0,0,1)</f>
        <v>0</v>
      </c>
      <c r="G340">
        <f>IF(_xlfn.IFNA(VLOOKUP($B340,'ŠIFRANT ZA INDUSTRY'!B:B,1,0),0)=0,0,1)</f>
        <v>0</v>
      </c>
      <c r="H340">
        <f>IF(_xlfn.IFNA(VLOOKUP($B340,'ŠIFRANT ZA INDUSTRY'!C:C,1,0),0)=0,0,1)</f>
        <v>0</v>
      </c>
      <c r="I340">
        <f>IF(_xlfn.IFNA(VLOOKUP($B340,'ŠIFRANT ZA INDUSTRY'!D:D,1,0),0)=0,0,1)</f>
        <v>0</v>
      </c>
      <c r="J340">
        <f>IF(_xlfn.IFNA(VLOOKUP($B340,'ŠIFRANT ZA INDUSTRY'!E:E,1,0),0)=0,0,1)</f>
        <v>0</v>
      </c>
      <c r="K340">
        <f>IF(_xlfn.IFNA(VLOOKUP($B340,'ŠIFRANT ZA INDUSTRY'!F:F,1,0),0)=0,0,1)</f>
        <v>0</v>
      </c>
      <c r="L340">
        <f>IF(_xlfn.IFNA(VLOOKUP($B340,'ŠIFRANT ZA INDUSTRY'!G:G,1,0),0)=0,0,1)</f>
        <v>0</v>
      </c>
      <c r="M340">
        <f>IF(_xlfn.IFNA(VLOOKUP($B340,'ŠIFRANT ZA INDUSTRY'!H:H,1,0),0)=0,0,1)</f>
        <v>0</v>
      </c>
      <c r="N340">
        <f>IF(_xlfn.IFNA(VLOOKUP($B340,'ŠIFRANT ZA INDUSTRY'!I:I,1,0),0)=0,0,1)</f>
        <v>0</v>
      </c>
      <c r="O340">
        <f>IF(_xlfn.IFNA(VLOOKUP($B340,'ŠIFRANT ZA INDUSTRY'!J:J,1,0),0)=0,0,1)</f>
        <v>0</v>
      </c>
      <c r="P340">
        <f>IF(_xlfn.IFNA(VLOOKUP($B340,'ŠIFRANT ZA INDUSTRY'!K:K,1,0),0)=0,0,1)</f>
        <v>0</v>
      </c>
      <c r="Q340">
        <f>IF(_xlfn.IFNA(VLOOKUP($B340,'ŠIFRANT ZA INDUSTRY'!L:L,1,0),0)=0,0,1)</f>
        <v>0</v>
      </c>
      <c r="R340">
        <f>IF(_xlfn.IFNA(VLOOKUP($B340,'ŠIFRANT ZA INDUSTRY'!M:M,1,0),0)=0,0,1)</f>
        <v>0</v>
      </c>
      <c r="S340">
        <f>IF(_xlfn.IFNA(VLOOKUP($B340,'ŠIFRANT ZA INDUSTRY'!N:N,1,0),0)=0,0,1)</f>
        <v>0</v>
      </c>
      <c r="T340" t="b">
        <f t="shared" si="24"/>
        <v>0</v>
      </c>
    </row>
    <row r="341" spans="1:20" x14ac:dyDescent="0.3">
      <c r="A341" t="str">
        <f t="shared" si="23"/>
        <v>46.15</v>
      </c>
      <c r="B341" s="44" t="s">
        <v>677</v>
      </c>
      <c r="C341" s="25"/>
      <c r="D341" s="25" t="s">
        <v>676</v>
      </c>
      <c r="E341">
        <f t="shared" si="25"/>
        <v>1</v>
      </c>
      <c r="F341">
        <f>IF(_xlfn.IFNA(VLOOKUP(B341,'ŠIFRANT ZA INDUSTRY'!A:A,1,0),0)=0,0,1)</f>
        <v>0</v>
      </c>
      <c r="G341">
        <f>IF(_xlfn.IFNA(VLOOKUP($B341,'ŠIFRANT ZA INDUSTRY'!B:B,1,0),0)=0,0,1)</f>
        <v>0</v>
      </c>
      <c r="H341">
        <f>IF(_xlfn.IFNA(VLOOKUP($B341,'ŠIFRANT ZA INDUSTRY'!C:C,1,0),0)=0,0,1)</f>
        <v>0</v>
      </c>
      <c r="I341">
        <f>IF(_xlfn.IFNA(VLOOKUP($B341,'ŠIFRANT ZA INDUSTRY'!D:D,1,0),0)=0,0,1)</f>
        <v>0</v>
      </c>
      <c r="J341">
        <f>IF(_xlfn.IFNA(VLOOKUP($B341,'ŠIFRANT ZA INDUSTRY'!E:E,1,0),0)=0,0,1)</f>
        <v>0</v>
      </c>
      <c r="K341">
        <f>IF(_xlfn.IFNA(VLOOKUP($B341,'ŠIFRANT ZA INDUSTRY'!F:F,1,0),0)=0,0,1)</f>
        <v>0</v>
      </c>
      <c r="L341">
        <f>IF(_xlfn.IFNA(VLOOKUP($B341,'ŠIFRANT ZA INDUSTRY'!G:G,1,0),0)=0,0,1)</f>
        <v>0</v>
      </c>
      <c r="M341">
        <f>IF(_xlfn.IFNA(VLOOKUP($B341,'ŠIFRANT ZA INDUSTRY'!H:H,1,0),0)=0,0,1)</f>
        <v>0</v>
      </c>
      <c r="N341">
        <f>IF(_xlfn.IFNA(VLOOKUP($B341,'ŠIFRANT ZA INDUSTRY'!I:I,1,0),0)=0,0,1)</f>
        <v>0</v>
      </c>
      <c r="O341">
        <f>IF(_xlfn.IFNA(VLOOKUP($B341,'ŠIFRANT ZA INDUSTRY'!J:J,1,0),0)=0,0,1)</f>
        <v>0</v>
      </c>
      <c r="P341">
        <f>IF(_xlfn.IFNA(VLOOKUP($B341,'ŠIFRANT ZA INDUSTRY'!K:K,1,0),0)=0,0,1)</f>
        <v>0</v>
      </c>
      <c r="Q341">
        <f>IF(_xlfn.IFNA(VLOOKUP($B341,'ŠIFRANT ZA INDUSTRY'!L:L,1,0),0)=0,0,1)</f>
        <v>0</v>
      </c>
      <c r="R341">
        <f>IF(_xlfn.IFNA(VLOOKUP($B341,'ŠIFRANT ZA INDUSTRY'!M:M,1,0),0)=0,0,1)</f>
        <v>0</v>
      </c>
      <c r="S341">
        <f>IF(_xlfn.IFNA(VLOOKUP($B341,'ŠIFRANT ZA INDUSTRY'!N:N,1,0),0)=0,0,1)</f>
        <v>0</v>
      </c>
      <c r="T341" t="b">
        <f t="shared" si="24"/>
        <v>0</v>
      </c>
    </row>
    <row r="342" spans="1:20" x14ac:dyDescent="0.3">
      <c r="A342" t="str">
        <f t="shared" si="23"/>
        <v>46.16</v>
      </c>
      <c r="B342" s="44" t="s">
        <v>679</v>
      </c>
      <c r="C342" s="25"/>
      <c r="D342" s="25" t="s">
        <v>678</v>
      </c>
      <c r="E342">
        <f t="shared" si="25"/>
        <v>1</v>
      </c>
      <c r="F342">
        <f>IF(_xlfn.IFNA(VLOOKUP(B342,'ŠIFRANT ZA INDUSTRY'!A:A,1,0),0)=0,0,1)</f>
        <v>0</v>
      </c>
      <c r="G342">
        <f>IF(_xlfn.IFNA(VLOOKUP($B342,'ŠIFRANT ZA INDUSTRY'!B:B,1,0),0)=0,0,1)</f>
        <v>0</v>
      </c>
      <c r="H342">
        <f>IF(_xlfn.IFNA(VLOOKUP($B342,'ŠIFRANT ZA INDUSTRY'!C:C,1,0),0)=0,0,1)</f>
        <v>0</v>
      </c>
      <c r="I342">
        <f>IF(_xlfn.IFNA(VLOOKUP($B342,'ŠIFRANT ZA INDUSTRY'!D:D,1,0),0)=0,0,1)</f>
        <v>0</v>
      </c>
      <c r="J342">
        <f>IF(_xlfn.IFNA(VLOOKUP($B342,'ŠIFRANT ZA INDUSTRY'!E:E,1,0),0)=0,0,1)</f>
        <v>0</v>
      </c>
      <c r="K342">
        <f>IF(_xlfn.IFNA(VLOOKUP($B342,'ŠIFRANT ZA INDUSTRY'!F:F,1,0),0)=0,0,1)</f>
        <v>0</v>
      </c>
      <c r="L342">
        <f>IF(_xlfn.IFNA(VLOOKUP($B342,'ŠIFRANT ZA INDUSTRY'!G:G,1,0),0)=0,0,1)</f>
        <v>0</v>
      </c>
      <c r="M342">
        <f>IF(_xlfn.IFNA(VLOOKUP($B342,'ŠIFRANT ZA INDUSTRY'!H:H,1,0),0)=0,0,1)</f>
        <v>0</v>
      </c>
      <c r="N342">
        <f>IF(_xlfn.IFNA(VLOOKUP($B342,'ŠIFRANT ZA INDUSTRY'!I:I,1,0),0)=0,0,1)</f>
        <v>0</v>
      </c>
      <c r="O342">
        <f>IF(_xlfn.IFNA(VLOOKUP($B342,'ŠIFRANT ZA INDUSTRY'!J:J,1,0),0)=0,0,1)</f>
        <v>0</v>
      </c>
      <c r="P342">
        <f>IF(_xlfn.IFNA(VLOOKUP($B342,'ŠIFRANT ZA INDUSTRY'!K:K,1,0),0)=0,0,1)</f>
        <v>0</v>
      </c>
      <c r="Q342">
        <f>IF(_xlfn.IFNA(VLOOKUP($B342,'ŠIFRANT ZA INDUSTRY'!L:L,1,0),0)=0,0,1)</f>
        <v>0</v>
      </c>
      <c r="R342">
        <f>IF(_xlfn.IFNA(VLOOKUP($B342,'ŠIFRANT ZA INDUSTRY'!M:M,1,0),0)=0,0,1)</f>
        <v>0</v>
      </c>
      <c r="S342">
        <f>IF(_xlfn.IFNA(VLOOKUP($B342,'ŠIFRANT ZA INDUSTRY'!N:N,1,0),0)=0,0,1)</f>
        <v>0</v>
      </c>
      <c r="T342" t="b">
        <f t="shared" si="24"/>
        <v>0</v>
      </c>
    </row>
    <row r="343" spans="1:20" x14ac:dyDescent="0.3">
      <c r="A343" t="str">
        <f t="shared" si="23"/>
        <v>46.17</v>
      </c>
      <c r="B343" s="44" t="s">
        <v>681</v>
      </c>
      <c r="C343" s="25"/>
      <c r="D343" s="25" t="s">
        <v>680</v>
      </c>
      <c r="E343">
        <f t="shared" si="25"/>
        <v>1</v>
      </c>
      <c r="F343">
        <f>IF(_xlfn.IFNA(VLOOKUP(B343,'ŠIFRANT ZA INDUSTRY'!A:A,1,0),0)=0,0,1)</f>
        <v>0</v>
      </c>
      <c r="G343">
        <f>IF(_xlfn.IFNA(VLOOKUP($B343,'ŠIFRANT ZA INDUSTRY'!B:B,1,0),0)=0,0,1)</f>
        <v>0</v>
      </c>
      <c r="H343">
        <f>IF(_xlfn.IFNA(VLOOKUP($B343,'ŠIFRANT ZA INDUSTRY'!C:C,1,0),0)=0,0,1)</f>
        <v>0</v>
      </c>
      <c r="I343">
        <f>IF(_xlfn.IFNA(VLOOKUP($B343,'ŠIFRANT ZA INDUSTRY'!D:D,1,0),0)=0,0,1)</f>
        <v>0</v>
      </c>
      <c r="J343">
        <f>IF(_xlfn.IFNA(VLOOKUP($B343,'ŠIFRANT ZA INDUSTRY'!E:E,1,0),0)=0,0,1)</f>
        <v>0</v>
      </c>
      <c r="K343">
        <f>IF(_xlfn.IFNA(VLOOKUP($B343,'ŠIFRANT ZA INDUSTRY'!F:F,1,0),0)=0,0,1)</f>
        <v>0</v>
      </c>
      <c r="L343">
        <f>IF(_xlfn.IFNA(VLOOKUP($B343,'ŠIFRANT ZA INDUSTRY'!G:G,1,0),0)=0,0,1)</f>
        <v>0</v>
      </c>
      <c r="M343">
        <f>IF(_xlfn.IFNA(VLOOKUP($B343,'ŠIFRANT ZA INDUSTRY'!H:H,1,0),0)=0,0,1)</f>
        <v>0</v>
      </c>
      <c r="N343">
        <f>IF(_xlfn.IFNA(VLOOKUP($B343,'ŠIFRANT ZA INDUSTRY'!I:I,1,0),0)=0,0,1)</f>
        <v>0</v>
      </c>
      <c r="O343">
        <f>IF(_xlfn.IFNA(VLOOKUP($B343,'ŠIFRANT ZA INDUSTRY'!J:J,1,0),0)=0,0,1)</f>
        <v>0</v>
      </c>
      <c r="P343">
        <f>IF(_xlfn.IFNA(VLOOKUP($B343,'ŠIFRANT ZA INDUSTRY'!K:K,1,0),0)=0,0,1)</f>
        <v>0</v>
      </c>
      <c r="Q343">
        <f>IF(_xlfn.IFNA(VLOOKUP($B343,'ŠIFRANT ZA INDUSTRY'!L:L,1,0),0)=0,0,1)</f>
        <v>0</v>
      </c>
      <c r="R343">
        <f>IF(_xlfn.IFNA(VLOOKUP($B343,'ŠIFRANT ZA INDUSTRY'!M:M,1,0),0)=0,0,1)</f>
        <v>0</v>
      </c>
      <c r="S343">
        <f>IF(_xlfn.IFNA(VLOOKUP($B343,'ŠIFRANT ZA INDUSTRY'!N:N,1,0),0)=0,0,1)</f>
        <v>0</v>
      </c>
      <c r="T343" t="b">
        <f t="shared" si="24"/>
        <v>0</v>
      </c>
    </row>
    <row r="344" spans="1:20" x14ac:dyDescent="0.3">
      <c r="A344" t="str">
        <f t="shared" si="23"/>
        <v>46.18</v>
      </c>
      <c r="B344" s="44" t="s">
        <v>683</v>
      </c>
      <c r="C344" s="25"/>
      <c r="D344" s="25" t="s">
        <v>682</v>
      </c>
      <c r="E344">
        <f t="shared" si="25"/>
        <v>1</v>
      </c>
      <c r="F344">
        <f>IF(_xlfn.IFNA(VLOOKUP(B344,'ŠIFRANT ZA INDUSTRY'!A:A,1,0),0)=0,0,1)</f>
        <v>0</v>
      </c>
      <c r="G344">
        <f>IF(_xlfn.IFNA(VLOOKUP($B344,'ŠIFRANT ZA INDUSTRY'!B:B,1,0),0)=0,0,1)</f>
        <v>0</v>
      </c>
      <c r="H344">
        <f>IF(_xlfn.IFNA(VLOOKUP($B344,'ŠIFRANT ZA INDUSTRY'!C:C,1,0),0)=0,0,1)</f>
        <v>0</v>
      </c>
      <c r="I344">
        <f>IF(_xlfn.IFNA(VLOOKUP($B344,'ŠIFRANT ZA INDUSTRY'!D:D,1,0),0)=0,0,1)</f>
        <v>0</v>
      </c>
      <c r="J344">
        <f>IF(_xlfn.IFNA(VLOOKUP($B344,'ŠIFRANT ZA INDUSTRY'!E:E,1,0),0)=0,0,1)</f>
        <v>0</v>
      </c>
      <c r="K344">
        <f>IF(_xlfn.IFNA(VLOOKUP($B344,'ŠIFRANT ZA INDUSTRY'!F:F,1,0),0)=0,0,1)</f>
        <v>0</v>
      </c>
      <c r="L344">
        <f>IF(_xlfn.IFNA(VLOOKUP($B344,'ŠIFRANT ZA INDUSTRY'!G:G,1,0),0)=0,0,1)</f>
        <v>0</v>
      </c>
      <c r="M344">
        <f>IF(_xlfn.IFNA(VLOOKUP($B344,'ŠIFRANT ZA INDUSTRY'!H:H,1,0),0)=0,0,1)</f>
        <v>0</v>
      </c>
      <c r="N344">
        <f>IF(_xlfn.IFNA(VLOOKUP($B344,'ŠIFRANT ZA INDUSTRY'!I:I,1,0),0)=0,0,1)</f>
        <v>0</v>
      </c>
      <c r="O344">
        <f>IF(_xlfn.IFNA(VLOOKUP($B344,'ŠIFRANT ZA INDUSTRY'!J:J,1,0),0)=0,0,1)</f>
        <v>0</v>
      </c>
      <c r="P344">
        <f>IF(_xlfn.IFNA(VLOOKUP($B344,'ŠIFRANT ZA INDUSTRY'!K:K,1,0),0)=0,0,1)</f>
        <v>0</v>
      </c>
      <c r="Q344">
        <f>IF(_xlfn.IFNA(VLOOKUP($B344,'ŠIFRANT ZA INDUSTRY'!L:L,1,0),0)=0,0,1)</f>
        <v>0</v>
      </c>
      <c r="R344">
        <f>IF(_xlfn.IFNA(VLOOKUP($B344,'ŠIFRANT ZA INDUSTRY'!M:M,1,0),0)=0,0,1)</f>
        <v>0</v>
      </c>
      <c r="S344">
        <f>IF(_xlfn.IFNA(VLOOKUP($B344,'ŠIFRANT ZA INDUSTRY'!N:N,1,0),0)=0,0,1)</f>
        <v>0</v>
      </c>
      <c r="T344" t="b">
        <f t="shared" si="24"/>
        <v>0</v>
      </c>
    </row>
    <row r="345" spans="1:20" x14ac:dyDescent="0.3">
      <c r="A345" t="str">
        <f t="shared" si="23"/>
        <v>46.19</v>
      </c>
      <c r="B345" s="44" t="s">
        <v>685</v>
      </c>
      <c r="C345" s="25"/>
      <c r="D345" s="25" t="s">
        <v>684</v>
      </c>
      <c r="E345">
        <f t="shared" si="25"/>
        <v>1</v>
      </c>
      <c r="F345">
        <f>IF(_xlfn.IFNA(VLOOKUP(B345,'ŠIFRANT ZA INDUSTRY'!A:A,1,0),0)=0,0,1)</f>
        <v>0</v>
      </c>
      <c r="G345">
        <f>IF(_xlfn.IFNA(VLOOKUP($B345,'ŠIFRANT ZA INDUSTRY'!B:B,1,0),0)=0,0,1)</f>
        <v>0</v>
      </c>
      <c r="H345">
        <f>IF(_xlfn.IFNA(VLOOKUP($B345,'ŠIFRANT ZA INDUSTRY'!C:C,1,0),0)=0,0,1)</f>
        <v>0</v>
      </c>
      <c r="I345">
        <f>IF(_xlfn.IFNA(VLOOKUP($B345,'ŠIFRANT ZA INDUSTRY'!D:D,1,0),0)=0,0,1)</f>
        <v>0</v>
      </c>
      <c r="J345">
        <f>IF(_xlfn.IFNA(VLOOKUP($B345,'ŠIFRANT ZA INDUSTRY'!E:E,1,0),0)=0,0,1)</f>
        <v>0</v>
      </c>
      <c r="K345">
        <f>IF(_xlfn.IFNA(VLOOKUP($B345,'ŠIFRANT ZA INDUSTRY'!F:F,1,0),0)=0,0,1)</f>
        <v>0</v>
      </c>
      <c r="L345">
        <f>IF(_xlfn.IFNA(VLOOKUP($B345,'ŠIFRANT ZA INDUSTRY'!G:G,1,0),0)=0,0,1)</f>
        <v>0</v>
      </c>
      <c r="M345">
        <f>IF(_xlfn.IFNA(VLOOKUP($B345,'ŠIFRANT ZA INDUSTRY'!H:H,1,0),0)=0,0,1)</f>
        <v>0</v>
      </c>
      <c r="N345">
        <f>IF(_xlfn.IFNA(VLOOKUP($B345,'ŠIFRANT ZA INDUSTRY'!I:I,1,0),0)=0,0,1)</f>
        <v>0</v>
      </c>
      <c r="O345">
        <f>IF(_xlfn.IFNA(VLOOKUP($B345,'ŠIFRANT ZA INDUSTRY'!J:J,1,0),0)=0,0,1)</f>
        <v>0</v>
      </c>
      <c r="P345">
        <f>IF(_xlfn.IFNA(VLOOKUP($B345,'ŠIFRANT ZA INDUSTRY'!K:K,1,0),0)=0,0,1)</f>
        <v>0</v>
      </c>
      <c r="Q345">
        <f>IF(_xlfn.IFNA(VLOOKUP($B345,'ŠIFRANT ZA INDUSTRY'!L:L,1,0),0)=0,0,1)</f>
        <v>0</v>
      </c>
      <c r="R345">
        <f>IF(_xlfn.IFNA(VLOOKUP($B345,'ŠIFRANT ZA INDUSTRY'!M:M,1,0),0)=0,0,1)</f>
        <v>0</v>
      </c>
      <c r="S345">
        <f>IF(_xlfn.IFNA(VLOOKUP($B345,'ŠIFRANT ZA INDUSTRY'!N:N,1,0),0)=0,0,1)</f>
        <v>0</v>
      </c>
      <c r="T345" t="b">
        <f t="shared" si="24"/>
        <v>0</v>
      </c>
    </row>
    <row r="346" spans="1:20" x14ac:dyDescent="0.3">
      <c r="A346" t="str">
        <f t="shared" si="23"/>
        <v>46.21</v>
      </c>
      <c r="B346" s="44" t="s">
        <v>687</v>
      </c>
      <c r="C346" s="25"/>
      <c r="D346" s="25" t="s">
        <v>686</v>
      </c>
      <c r="E346">
        <f t="shared" si="25"/>
        <v>1</v>
      </c>
      <c r="F346">
        <f>IF(_xlfn.IFNA(VLOOKUP(B346,'ŠIFRANT ZA INDUSTRY'!A:A,1,0),0)=0,0,1)</f>
        <v>0</v>
      </c>
      <c r="G346">
        <f>IF(_xlfn.IFNA(VLOOKUP($B346,'ŠIFRANT ZA INDUSTRY'!B:B,1,0),0)=0,0,1)</f>
        <v>0</v>
      </c>
      <c r="H346">
        <f>IF(_xlfn.IFNA(VLOOKUP($B346,'ŠIFRANT ZA INDUSTRY'!C:C,1,0),0)=0,0,1)</f>
        <v>0</v>
      </c>
      <c r="I346">
        <f>IF(_xlfn.IFNA(VLOOKUP($B346,'ŠIFRANT ZA INDUSTRY'!D:D,1,0),0)=0,0,1)</f>
        <v>0</v>
      </c>
      <c r="J346">
        <f>IF(_xlfn.IFNA(VLOOKUP($B346,'ŠIFRANT ZA INDUSTRY'!E:E,1,0),0)=0,0,1)</f>
        <v>0</v>
      </c>
      <c r="K346">
        <f>IF(_xlfn.IFNA(VLOOKUP($B346,'ŠIFRANT ZA INDUSTRY'!F:F,1,0),0)=0,0,1)</f>
        <v>0</v>
      </c>
      <c r="L346">
        <f>IF(_xlfn.IFNA(VLOOKUP($B346,'ŠIFRANT ZA INDUSTRY'!G:G,1,0),0)=0,0,1)</f>
        <v>0</v>
      </c>
      <c r="M346">
        <f>IF(_xlfn.IFNA(VLOOKUP($B346,'ŠIFRANT ZA INDUSTRY'!H:H,1,0),0)=0,0,1)</f>
        <v>0</v>
      </c>
      <c r="N346">
        <f>IF(_xlfn.IFNA(VLOOKUP($B346,'ŠIFRANT ZA INDUSTRY'!I:I,1,0),0)=0,0,1)</f>
        <v>0</v>
      </c>
      <c r="O346">
        <f>IF(_xlfn.IFNA(VLOOKUP($B346,'ŠIFRANT ZA INDUSTRY'!J:J,1,0),0)=0,0,1)</f>
        <v>0</v>
      </c>
      <c r="P346">
        <f>IF(_xlfn.IFNA(VLOOKUP($B346,'ŠIFRANT ZA INDUSTRY'!K:K,1,0),0)=0,0,1)</f>
        <v>0</v>
      </c>
      <c r="Q346">
        <f>IF(_xlfn.IFNA(VLOOKUP($B346,'ŠIFRANT ZA INDUSTRY'!L:L,1,0),0)=0,0,1)</f>
        <v>0</v>
      </c>
      <c r="R346">
        <f>IF(_xlfn.IFNA(VLOOKUP($B346,'ŠIFRANT ZA INDUSTRY'!M:M,1,0),0)=0,0,1)</f>
        <v>0</v>
      </c>
      <c r="S346">
        <f>IF(_xlfn.IFNA(VLOOKUP($B346,'ŠIFRANT ZA INDUSTRY'!N:N,1,0),0)=0,0,1)</f>
        <v>0</v>
      </c>
      <c r="T346" t="b">
        <f t="shared" si="24"/>
        <v>0</v>
      </c>
    </row>
    <row r="347" spans="1:20" x14ac:dyDescent="0.3">
      <c r="A347" t="str">
        <f t="shared" si="23"/>
        <v>46.22</v>
      </c>
      <c r="B347" s="44" t="s">
        <v>689</v>
      </c>
      <c r="C347" s="25"/>
      <c r="D347" s="25" t="s">
        <v>688</v>
      </c>
      <c r="E347">
        <f t="shared" si="25"/>
        <v>1</v>
      </c>
      <c r="F347">
        <f>IF(_xlfn.IFNA(VLOOKUP(B347,'ŠIFRANT ZA INDUSTRY'!A:A,1,0),0)=0,0,1)</f>
        <v>0</v>
      </c>
      <c r="G347">
        <f>IF(_xlfn.IFNA(VLOOKUP($B347,'ŠIFRANT ZA INDUSTRY'!B:B,1,0),0)=0,0,1)</f>
        <v>0</v>
      </c>
      <c r="H347">
        <f>IF(_xlfn.IFNA(VLOOKUP($B347,'ŠIFRANT ZA INDUSTRY'!C:C,1,0),0)=0,0,1)</f>
        <v>0</v>
      </c>
      <c r="I347">
        <f>IF(_xlfn.IFNA(VLOOKUP($B347,'ŠIFRANT ZA INDUSTRY'!D:D,1,0),0)=0,0,1)</f>
        <v>0</v>
      </c>
      <c r="J347">
        <f>IF(_xlfn.IFNA(VLOOKUP($B347,'ŠIFRANT ZA INDUSTRY'!E:E,1,0),0)=0,0,1)</f>
        <v>0</v>
      </c>
      <c r="K347">
        <f>IF(_xlfn.IFNA(VLOOKUP($B347,'ŠIFRANT ZA INDUSTRY'!F:F,1,0),0)=0,0,1)</f>
        <v>0</v>
      </c>
      <c r="L347">
        <f>IF(_xlfn.IFNA(VLOOKUP($B347,'ŠIFRANT ZA INDUSTRY'!G:G,1,0),0)=0,0,1)</f>
        <v>0</v>
      </c>
      <c r="M347">
        <f>IF(_xlfn.IFNA(VLOOKUP($B347,'ŠIFRANT ZA INDUSTRY'!H:H,1,0),0)=0,0,1)</f>
        <v>0</v>
      </c>
      <c r="N347">
        <f>IF(_xlfn.IFNA(VLOOKUP($B347,'ŠIFRANT ZA INDUSTRY'!I:I,1,0),0)=0,0,1)</f>
        <v>0</v>
      </c>
      <c r="O347">
        <f>IF(_xlfn.IFNA(VLOOKUP($B347,'ŠIFRANT ZA INDUSTRY'!J:J,1,0),0)=0,0,1)</f>
        <v>0</v>
      </c>
      <c r="P347">
        <f>IF(_xlfn.IFNA(VLOOKUP($B347,'ŠIFRANT ZA INDUSTRY'!K:K,1,0),0)=0,0,1)</f>
        <v>0</v>
      </c>
      <c r="Q347">
        <f>IF(_xlfn.IFNA(VLOOKUP($B347,'ŠIFRANT ZA INDUSTRY'!L:L,1,0),0)=0,0,1)</f>
        <v>0</v>
      </c>
      <c r="R347">
        <f>IF(_xlfn.IFNA(VLOOKUP($B347,'ŠIFRANT ZA INDUSTRY'!M:M,1,0),0)=0,0,1)</f>
        <v>0</v>
      </c>
      <c r="S347">
        <f>IF(_xlfn.IFNA(VLOOKUP($B347,'ŠIFRANT ZA INDUSTRY'!N:N,1,0),0)=0,0,1)</f>
        <v>0</v>
      </c>
      <c r="T347" t="b">
        <f t="shared" si="24"/>
        <v>0</v>
      </c>
    </row>
    <row r="348" spans="1:20" x14ac:dyDescent="0.3">
      <c r="A348" t="str">
        <f t="shared" si="23"/>
        <v>46.23</v>
      </c>
      <c r="B348" s="44" t="s">
        <v>691</v>
      </c>
      <c r="C348" s="25"/>
      <c r="D348" s="25" t="s">
        <v>690</v>
      </c>
      <c r="E348">
        <f t="shared" si="25"/>
        <v>1</v>
      </c>
      <c r="F348">
        <f>IF(_xlfn.IFNA(VLOOKUP(B348,'ŠIFRANT ZA INDUSTRY'!A:A,1,0),0)=0,0,1)</f>
        <v>0</v>
      </c>
      <c r="G348">
        <f>IF(_xlfn.IFNA(VLOOKUP($B348,'ŠIFRANT ZA INDUSTRY'!B:B,1,0),0)=0,0,1)</f>
        <v>0</v>
      </c>
      <c r="H348">
        <f>IF(_xlfn.IFNA(VLOOKUP($B348,'ŠIFRANT ZA INDUSTRY'!C:C,1,0),0)=0,0,1)</f>
        <v>0</v>
      </c>
      <c r="I348">
        <f>IF(_xlfn.IFNA(VLOOKUP($B348,'ŠIFRANT ZA INDUSTRY'!D:D,1,0),0)=0,0,1)</f>
        <v>0</v>
      </c>
      <c r="J348">
        <f>IF(_xlfn.IFNA(VLOOKUP($B348,'ŠIFRANT ZA INDUSTRY'!E:E,1,0),0)=0,0,1)</f>
        <v>0</v>
      </c>
      <c r="K348">
        <f>IF(_xlfn.IFNA(VLOOKUP($B348,'ŠIFRANT ZA INDUSTRY'!F:F,1,0),0)=0,0,1)</f>
        <v>0</v>
      </c>
      <c r="L348">
        <f>IF(_xlfn.IFNA(VLOOKUP($B348,'ŠIFRANT ZA INDUSTRY'!G:G,1,0),0)=0,0,1)</f>
        <v>0</v>
      </c>
      <c r="M348">
        <f>IF(_xlfn.IFNA(VLOOKUP($B348,'ŠIFRANT ZA INDUSTRY'!H:H,1,0),0)=0,0,1)</f>
        <v>0</v>
      </c>
      <c r="N348">
        <f>IF(_xlfn.IFNA(VLOOKUP($B348,'ŠIFRANT ZA INDUSTRY'!I:I,1,0),0)=0,0,1)</f>
        <v>0</v>
      </c>
      <c r="O348">
        <f>IF(_xlfn.IFNA(VLOOKUP($B348,'ŠIFRANT ZA INDUSTRY'!J:J,1,0),0)=0,0,1)</f>
        <v>0</v>
      </c>
      <c r="P348">
        <f>IF(_xlfn.IFNA(VLOOKUP($B348,'ŠIFRANT ZA INDUSTRY'!K:K,1,0),0)=0,0,1)</f>
        <v>0</v>
      </c>
      <c r="Q348">
        <f>IF(_xlfn.IFNA(VLOOKUP($B348,'ŠIFRANT ZA INDUSTRY'!L:L,1,0),0)=0,0,1)</f>
        <v>0</v>
      </c>
      <c r="R348">
        <f>IF(_xlfn.IFNA(VLOOKUP($B348,'ŠIFRANT ZA INDUSTRY'!M:M,1,0),0)=0,0,1)</f>
        <v>0</v>
      </c>
      <c r="S348">
        <f>IF(_xlfn.IFNA(VLOOKUP($B348,'ŠIFRANT ZA INDUSTRY'!N:N,1,0),0)=0,0,1)</f>
        <v>0</v>
      </c>
      <c r="T348" t="b">
        <f t="shared" si="24"/>
        <v>0</v>
      </c>
    </row>
    <row r="349" spans="1:20" x14ac:dyDescent="0.3">
      <c r="A349" t="str">
        <f t="shared" si="23"/>
        <v>46.24</v>
      </c>
      <c r="B349" s="44" t="s">
        <v>693</v>
      </c>
      <c r="C349" s="25"/>
      <c r="D349" s="25" t="s">
        <v>692</v>
      </c>
      <c r="E349">
        <f t="shared" si="25"/>
        <v>1</v>
      </c>
      <c r="F349">
        <f>IF(_xlfn.IFNA(VLOOKUP(B349,'ŠIFRANT ZA INDUSTRY'!A:A,1,0),0)=0,0,1)</f>
        <v>0</v>
      </c>
      <c r="G349">
        <f>IF(_xlfn.IFNA(VLOOKUP($B349,'ŠIFRANT ZA INDUSTRY'!B:B,1,0),0)=0,0,1)</f>
        <v>0</v>
      </c>
      <c r="H349">
        <f>IF(_xlfn.IFNA(VLOOKUP($B349,'ŠIFRANT ZA INDUSTRY'!C:C,1,0),0)=0,0,1)</f>
        <v>0</v>
      </c>
      <c r="I349">
        <f>IF(_xlfn.IFNA(VLOOKUP($B349,'ŠIFRANT ZA INDUSTRY'!D:D,1,0),0)=0,0,1)</f>
        <v>0</v>
      </c>
      <c r="J349">
        <f>IF(_xlfn.IFNA(VLOOKUP($B349,'ŠIFRANT ZA INDUSTRY'!E:E,1,0),0)=0,0,1)</f>
        <v>0</v>
      </c>
      <c r="K349">
        <f>IF(_xlfn.IFNA(VLOOKUP($B349,'ŠIFRANT ZA INDUSTRY'!F:F,1,0),0)=0,0,1)</f>
        <v>0</v>
      </c>
      <c r="L349">
        <f>IF(_xlfn.IFNA(VLOOKUP($B349,'ŠIFRANT ZA INDUSTRY'!G:G,1,0),0)=0,0,1)</f>
        <v>0</v>
      </c>
      <c r="M349">
        <f>IF(_xlfn.IFNA(VLOOKUP($B349,'ŠIFRANT ZA INDUSTRY'!H:H,1,0),0)=0,0,1)</f>
        <v>0</v>
      </c>
      <c r="N349">
        <f>IF(_xlfn.IFNA(VLOOKUP($B349,'ŠIFRANT ZA INDUSTRY'!I:I,1,0),0)=0,0,1)</f>
        <v>0</v>
      </c>
      <c r="O349">
        <f>IF(_xlfn.IFNA(VLOOKUP($B349,'ŠIFRANT ZA INDUSTRY'!J:J,1,0),0)=0,0,1)</f>
        <v>0</v>
      </c>
      <c r="P349">
        <f>IF(_xlfn.IFNA(VLOOKUP($B349,'ŠIFRANT ZA INDUSTRY'!K:K,1,0),0)=0,0,1)</f>
        <v>0</v>
      </c>
      <c r="Q349">
        <f>IF(_xlfn.IFNA(VLOOKUP($B349,'ŠIFRANT ZA INDUSTRY'!L:L,1,0),0)=0,0,1)</f>
        <v>0</v>
      </c>
      <c r="R349">
        <f>IF(_xlfn.IFNA(VLOOKUP($B349,'ŠIFRANT ZA INDUSTRY'!M:M,1,0),0)=0,0,1)</f>
        <v>0</v>
      </c>
      <c r="S349">
        <f>IF(_xlfn.IFNA(VLOOKUP($B349,'ŠIFRANT ZA INDUSTRY'!N:N,1,0),0)=0,0,1)</f>
        <v>0</v>
      </c>
      <c r="T349" t="b">
        <f t="shared" si="24"/>
        <v>0</v>
      </c>
    </row>
    <row r="350" spans="1:20" x14ac:dyDescent="0.3">
      <c r="A350" t="str">
        <f t="shared" si="23"/>
        <v>46.31</v>
      </c>
      <c r="B350" s="44" t="s">
        <v>695</v>
      </c>
      <c r="C350" s="25"/>
      <c r="D350" s="25" t="s">
        <v>694</v>
      </c>
      <c r="E350">
        <f t="shared" si="25"/>
        <v>1</v>
      </c>
      <c r="F350">
        <f>IF(_xlfn.IFNA(VLOOKUP(B350,'ŠIFRANT ZA INDUSTRY'!A:A,1,0),0)=0,0,1)</f>
        <v>0</v>
      </c>
      <c r="G350">
        <f>IF(_xlfn.IFNA(VLOOKUP($B350,'ŠIFRANT ZA INDUSTRY'!B:B,1,0),0)=0,0,1)</f>
        <v>0</v>
      </c>
      <c r="H350">
        <f>IF(_xlfn.IFNA(VLOOKUP($B350,'ŠIFRANT ZA INDUSTRY'!C:C,1,0),0)=0,0,1)</f>
        <v>0</v>
      </c>
      <c r="I350">
        <f>IF(_xlfn.IFNA(VLOOKUP($B350,'ŠIFRANT ZA INDUSTRY'!D:D,1,0),0)=0,0,1)</f>
        <v>0</v>
      </c>
      <c r="J350">
        <f>IF(_xlfn.IFNA(VLOOKUP($B350,'ŠIFRANT ZA INDUSTRY'!E:E,1,0),0)=0,0,1)</f>
        <v>0</v>
      </c>
      <c r="K350">
        <f>IF(_xlfn.IFNA(VLOOKUP($B350,'ŠIFRANT ZA INDUSTRY'!F:F,1,0),0)=0,0,1)</f>
        <v>0</v>
      </c>
      <c r="L350">
        <f>IF(_xlfn.IFNA(VLOOKUP($B350,'ŠIFRANT ZA INDUSTRY'!G:G,1,0),0)=0,0,1)</f>
        <v>0</v>
      </c>
      <c r="M350">
        <f>IF(_xlfn.IFNA(VLOOKUP($B350,'ŠIFRANT ZA INDUSTRY'!H:H,1,0),0)=0,0,1)</f>
        <v>0</v>
      </c>
      <c r="N350">
        <f>IF(_xlfn.IFNA(VLOOKUP($B350,'ŠIFRANT ZA INDUSTRY'!I:I,1,0),0)=0,0,1)</f>
        <v>0</v>
      </c>
      <c r="O350">
        <f>IF(_xlfn.IFNA(VLOOKUP($B350,'ŠIFRANT ZA INDUSTRY'!J:J,1,0),0)=0,0,1)</f>
        <v>0</v>
      </c>
      <c r="P350">
        <f>IF(_xlfn.IFNA(VLOOKUP($B350,'ŠIFRANT ZA INDUSTRY'!K:K,1,0),0)=0,0,1)</f>
        <v>0</v>
      </c>
      <c r="Q350">
        <f>IF(_xlfn.IFNA(VLOOKUP($B350,'ŠIFRANT ZA INDUSTRY'!L:L,1,0),0)=0,0,1)</f>
        <v>0</v>
      </c>
      <c r="R350">
        <f>IF(_xlfn.IFNA(VLOOKUP($B350,'ŠIFRANT ZA INDUSTRY'!M:M,1,0),0)=0,0,1)</f>
        <v>0</v>
      </c>
      <c r="S350">
        <f>IF(_xlfn.IFNA(VLOOKUP($B350,'ŠIFRANT ZA INDUSTRY'!N:N,1,0),0)=0,0,1)</f>
        <v>0</v>
      </c>
      <c r="T350" t="b">
        <f t="shared" si="24"/>
        <v>0</v>
      </c>
    </row>
    <row r="351" spans="1:20" x14ac:dyDescent="0.3">
      <c r="A351" t="str">
        <f t="shared" si="23"/>
        <v>46.32</v>
      </c>
      <c r="B351" s="44" t="s">
        <v>697</v>
      </c>
      <c r="C351" s="25"/>
      <c r="D351" s="25" t="s">
        <v>696</v>
      </c>
      <c r="E351">
        <f t="shared" si="25"/>
        <v>1</v>
      </c>
      <c r="F351">
        <f>IF(_xlfn.IFNA(VLOOKUP(B351,'ŠIFRANT ZA INDUSTRY'!A:A,1,0),0)=0,0,1)</f>
        <v>0</v>
      </c>
      <c r="G351">
        <f>IF(_xlfn.IFNA(VLOOKUP($B351,'ŠIFRANT ZA INDUSTRY'!B:B,1,0),0)=0,0,1)</f>
        <v>0</v>
      </c>
      <c r="H351">
        <f>IF(_xlfn.IFNA(VLOOKUP($B351,'ŠIFRANT ZA INDUSTRY'!C:C,1,0),0)=0,0,1)</f>
        <v>0</v>
      </c>
      <c r="I351">
        <f>IF(_xlfn.IFNA(VLOOKUP($B351,'ŠIFRANT ZA INDUSTRY'!D:D,1,0),0)=0,0,1)</f>
        <v>0</v>
      </c>
      <c r="J351">
        <f>IF(_xlfn.IFNA(VLOOKUP($B351,'ŠIFRANT ZA INDUSTRY'!E:E,1,0),0)=0,0,1)</f>
        <v>0</v>
      </c>
      <c r="K351">
        <f>IF(_xlfn.IFNA(VLOOKUP($B351,'ŠIFRANT ZA INDUSTRY'!F:F,1,0),0)=0,0,1)</f>
        <v>0</v>
      </c>
      <c r="L351">
        <f>IF(_xlfn.IFNA(VLOOKUP($B351,'ŠIFRANT ZA INDUSTRY'!G:G,1,0),0)=0,0,1)</f>
        <v>0</v>
      </c>
      <c r="M351">
        <f>IF(_xlfn.IFNA(VLOOKUP($B351,'ŠIFRANT ZA INDUSTRY'!H:H,1,0),0)=0,0,1)</f>
        <v>0</v>
      </c>
      <c r="N351">
        <f>IF(_xlfn.IFNA(VLOOKUP($B351,'ŠIFRANT ZA INDUSTRY'!I:I,1,0),0)=0,0,1)</f>
        <v>0</v>
      </c>
      <c r="O351">
        <f>IF(_xlfn.IFNA(VLOOKUP($B351,'ŠIFRANT ZA INDUSTRY'!J:J,1,0),0)=0,0,1)</f>
        <v>0</v>
      </c>
      <c r="P351">
        <f>IF(_xlfn.IFNA(VLOOKUP($B351,'ŠIFRANT ZA INDUSTRY'!K:K,1,0),0)=0,0,1)</f>
        <v>0</v>
      </c>
      <c r="Q351">
        <f>IF(_xlfn.IFNA(VLOOKUP($B351,'ŠIFRANT ZA INDUSTRY'!L:L,1,0),0)=0,0,1)</f>
        <v>0</v>
      </c>
      <c r="R351">
        <f>IF(_xlfn.IFNA(VLOOKUP($B351,'ŠIFRANT ZA INDUSTRY'!M:M,1,0),0)=0,0,1)</f>
        <v>0</v>
      </c>
      <c r="S351">
        <f>IF(_xlfn.IFNA(VLOOKUP($B351,'ŠIFRANT ZA INDUSTRY'!N:N,1,0),0)=0,0,1)</f>
        <v>0</v>
      </c>
      <c r="T351" t="b">
        <f t="shared" si="24"/>
        <v>0</v>
      </c>
    </row>
    <row r="352" spans="1:20" x14ac:dyDescent="0.3">
      <c r="A352" t="str">
        <f t="shared" si="23"/>
        <v>46.33</v>
      </c>
      <c r="B352" s="44" t="s">
        <v>699</v>
      </c>
      <c r="C352" s="25"/>
      <c r="D352" s="25" t="s">
        <v>698</v>
      </c>
      <c r="E352">
        <f t="shared" si="25"/>
        <v>1</v>
      </c>
      <c r="F352">
        <f>IF(_xlfn.IFNA(VLOOKUP(B352,'ŠIFRANT ZA INDUSTRY'!A:A,1,0),0)=0,0,1)</f>
        <v>0</v>
      </c>
      <c r="G352">
        <f>IF(_xlfn.IFNA(VLOOKUP($B352,'ŠIFRANT ZA INDUSTRY'!B:B,1,0),0)=0,0,1)</f>
        <v>0</v>
      </c>
      <c r="H352">
        <f>IF(_xlfn.IFNA(VLOOKUP($B352,'ŠIFRANT ZA INDUSTRY'!C:C,1,0),0)=0,0,1)</f>
        <v>0</v>
      </c>
      <c r="I352">
        <f>IF(_xlfn.IFNA(VLOOKUP($B352,'ŠIFRANT ZA INDUSTRY'!D:D,1,0),0)=0,0,1)</f>
        <v>0</v>
      </c>
      <c r="J352">
        <f>IF(_xlfn.IFNA(VLOOKUP($B352,'ŠIFRANT ZA INDUSTRY'!E:E,1,0),0)=0,0,1)</f>
        <v>0</v>
      </c>
      <c r="K352">
        <f>IF(_xlfn.IFNA(VLOOKUP($B352,'ŠIFRANT ZA INDUSTRY'!F:F,1,0),0)=0,0,1)</f>
        <v>0</v>
      </c>
      <c r="L352">
        <f>IF(_xlfn.IFNA(VLOOKUP($B352,'ŠIFRANT ZA INDUSTRY'!G:G,1,0),0)=0,0,1)</f>
        <v>0</v>
      </c>
      <c r="M352">
        <f>IF(_xlfn.IFNA(VLOOKUP($B352,'ŠIFRANT ZA INDUSTRY'!H:H,1,0),0)=0,0,1)</f>
        <v>0</v>
      </c>
      <c r="N352">
        <f>IF(_xlfn.IFNA(VLOOKUP($B352,'ŠIFRANT ZA INDUSTRY'!I:I,1,0),0)=0,0,1)</f>
        <v>0</v>
      </c>
      <c r="O352">
        <f>IF(_xlfn.IFNA(VLOOKUP($B352,'ŠIFRANT ZA INDUSTRY'!J:J,1,0),0)=0,0,1)</f>
        <v>0</v>
      </c>
      <c r="P352">
        <f>IF(_xlfn.IFNA(VLOOKUP($B352,'ŠIFRANT ZA INDUSTRY'!K:K,1,0),0)=0,0,1)</f>
        <v>0</v>
      </c>
      <c r="Q352">
        <f>IF(_xlfn.IFNA(VLOOKUP($B352,'ŠIFRANT ZA INDUSTRY'!L:L,1,0),0)=0,0,1)</f>
        <v>0</v>
      </c>
      <c r="R352">
        <f>IF(_xlfn.IFNA(VLOOKUP($B352,'ŠIFRANT ZA INDUSTRY'!M:M,1,0),0)=0,0,1)</f>
        <v>0</v>
      </c>
      <c r="S352">
        <f>IF(_xlfn.IFNA(VLOOKUP($B352,'ŠIFRANT ZA INDUSTRY'!N:N,1,0),0)=0,0,1)</f>
        <v>0</v>
      </c>
      <c r="T352" t="b">
        <f t="shared" si="24"/>
        <v>0</v>
      </c>
    </row>
    <row r="353" spans="1:20" x14ac:dyDescent="0.3">
      <c r="A353" t="str">
        <f t="shared" si="23"/>
        <v>46.34</v>
      </c>
      <c r="B353" s="44" t="s">
        <v>701</v>
      </c>
      <c r="C353" s="25"/>
      <c r="D353" s="25" t="s">
        <v>700</v>
      </c>
      <c r="E353">
        <f t="shared" si="25"/>
        <v>1</v>
      </c>
      <c r="F353">
        <f>IF(_xlfn.IFNA(VLOOKUP(B353,'ŠIFRANT ZA INDUSTRY'!A:A,1,0),0)=0,0,1)</f>
        <v>0</v>
      </c>
      <c r="G353">
        <f>IF(_xlfn.IFNA(VLOOKUP($B353,'ŠIFRANT ZA INDUSTRY'!B:B,1,0),0)=0,0,1)</f>
        <v>0</v>
      </c>
      <c r="H353">
        <f>IF(_xlfn.IFNA(VLOOKUP($B353,'ŠIFRANT ZA INDUSTRY'!C:C,1,0),0)=0,0,1)</f>
        <v>0</v>
      </c>
      <c r="I353">
        <f>IF(_xlfn.IFNA(VLOOKUP($B353,'ŠIFRANT ZA INDUSTRY'!D:D,1,0),0)=0,0,1)</f>
        <v>0</v>
      </c>
      <c r="J353">
        <f>IF(_xlfn.IFNA(VLOOKUP($B353,'ŠIFRANT ZA INDUSTRY'!E:E,1,0),0)=0,0,1)</f>
        <v>0</v>
      </c>
      <c r="K353">
        <f>IF(_xlfn.IFNA(VLOOKUP($B353,'ŠIFRANT ZA INDUSTRY'!F:F,1,0),0)=0,0,1)</f>
        <v>0</v>
      </c>
      <c r="L353">
        <f>IF(_xlfn.IFNA(VLOOKUP($B353,'ŠIFRANT ZA INDUSTRY'!G:G,1,0),0)=0,0,1)</f>
        <v>0</v>
      </c>
      <c r="M353">
        <f>IF(_xlfn.IFNA(VLOOKUP($B353,'ŠIFRANT ZA INDUSTRY'!H:H,1,0),0)=0,0,1)</f>
        <v>0</v>
      </c>
      <c r="N353">
        <f>IF(_xlfn.IFNA(VLOOKUP($B353,'ŠIFRANT ZA INDUSTRY'!I:I,1,0),0)=0,0,1)</f>
        <v>0</v>
      </c>
      <c r="O353">
        <f>IF(_xlfn.IFNA(VLOOKUP($B353,'ŠIFRANT ZA INDUSTRY'!J:J,1,0),0)=0,0,1)</f>
        <v>0</v>
      </c>
      <c r="P353">
        <f>IF(_xlfn.IFNA(VLOOKUP($B353,'ŠIFRANT ZA INDUSTRY'!K:K,1,0),0)=0,0,1)</f>
        <v>0</v>
      </c>
      <c r="Q353">
        <f>IF(_xlfn.IFNA(VLOOKUP($B353,'ŠIFRANT ZA INDUSTRY'!L:L,1,0),0)=0,0,1)</f>
        <v>0</v>
      </c>
      <c r="R353">
        <f>IF(_xlfn.IFNA(VLOOKUP($B353,'ŠIFRANT ZA INDUSTRY'!M:M,1,0),0)=0,0,1)</f>
        <v>0</v>
      </c>
      <c r="S353">
        <f>IF(_xlfn.IFNA(VLOOKUP($B353,'ŠIFRANT ZA INDUSTRY'!N:N,1,0),0)=0,0,1)</f>
        <v>0</v>
      </c>
      <c r="T353" t="b">
        <f t="shared" si="24"/>
        <v>0</v>
      </c>
    </row>
    <row r="354" spans="1:20" x14ac:dyDescent="0.3">
      <c r="A354" t="str">
        <f t="shared" si="23"/>
        <v>46.35</v>
      </c>
      <c r="B354" s="44" t="s">
        <v>703</v>
      </c>
      <c r="C354" s="25"/>
      <c r="D354" s="25" t="s">
        <v>702</v>
      </c>
      <c r="E354">
        <f t="shared" si="25"/>
        <v>1</v>
      </c>
      <c r="F354">
        <f>IF(_xlfn.IFNA(VLOOKUP(B354,'ŠIFRANT ZA INDUSTRY'!A:A,1,0),0)=0,0,1)</f>
        <v>0</v>
      </c>
      <c r="G354">
        <f>IF(_xlfn.IFNA(VLOOKUP($B354,'ŠIFRANT ZA INDUSTRY'!B:B,1,0),0)=0,0,1)</f>
        <v>0</v>
      </c>
      <c r="H354">
        <f>IF(_xlfn.IFNA(VLOOKUP($B354,'ŠIFRANT ZA INDUSTRY'!C:C,1,0),0)=0,0,1)</f>
        <v>0</v>
      </c>
      <c r="I354">
        <f>IF(_xlfn.IFNA(VLOOKUP($B354,'ŠIFRANT ZA INDUSTRY'!D:D,1,0),0)=0,0,1)</f>
        <v>0</v>
      </c>
      <c r="J354">
        <f>IF(_xlfn.IFNA(VLOOKUP($B354,'ŠIFRANT ZA INDUSTRY'!E:E,1,0),0)=0,0,1)</f>
        <v>0</v>
      </c>
      <c r="K354">
        <f>IF(_xlfn.IFNA(VLOOKUP($B354,'ŠIFRANT ZA INDUSTRY'!F:F,1,0),0)=0,0,1)</f>
        <v>0</v>
      </c>
      <c r="L354">
        <f>IF(_xlfn.IFNA(VLOOKUP($B354,'ŠIFRANT ZA INDUSTRY'!G:G,1,0),0)=0,0,1)</f>
        <v>0</v>
      </c>
      <c r="M354">
        <f>IF(_xlfn.IFNA(VLOOKUP($B354,'ŠIFRANT ZA INDUSTRY'!H:H,1,0),0)=0,0,1)</f>
        <v>0</v>
      </c>
      <c r="N354">
        <f>IF(_xlfn.IFNA(VLOOKUP($B354,'ŠIFRANT ZA INDUSTRY'!I:I,1,0),0)=0,0,1)</f>
        <v>0</v>
      </c>
      <c r="O354">
        <f>IF(_xlfn.IFNA(VLOOKUP($B354,'ŠIFRANT ZA INDUSTRY'!J:J,1,0),0)=0,0,1)</f>
        <v>0</v>
      </c>
      <c r="P354">
        <f>IF(_xlfn.IFNA(VLOOKUP($B354,'ŠIFRANT ZA INDUSTRY'!K:K,1,0),0)=0,0,1)</f>
        <v>0</v>
      </c>
      <c r="Q354">
        <f>IF(_xlfn.IFNA(VLOOKUP($B354,'ŠIFRANT ZA INDUSTRY'!L:L,1,0),0)=0,0,1)</f>
        <v>0</v>
      </c>
      <c r="R354">
        <f>IF(_xlfn.IFNA(VLOOKUP($B354,'ŠIFRANT ZA INDUSTRY'!M:M,1,0),0)=0,0,1)</f>
        <v>0</v>
      </c>
      <c r="S354">
        <f>IF(_xlfn.IFNA(VLOOKUP($B354,'ŠIFRANT ZA INDUSTRY'!N:N,1,0),0)=0,0,1)</f>
        <v>0</v>
      </c>
      <c r="T354" t="b">
        <f t="shared" si="24"/>
        <v>0</v>
      </c>
    </row>
    <row r="355" spans="1:20" x14ac:dyDescent="0.3">
      <c r="A355" t="str">
        <f t="shared" si="23"/>
        <v>46.36</v>
      </c>
      <c r="B355" s="44" t="s">
        <v>705</v>
      </c>
      <c r="C355" s="25"/>
      <c r="D355" s="25" t="s">
        <v>704</v>
      </c>
      <c r="E355">
        <f t="shared" si="25"/>
        <v>1</v>
      </c>
      <c r="F355">
        <f>IF(_xlfn.IFNA(VLOOKUP(B355,'ŠIFRANT ZA INDUSTRY'!A:A,1,0),0)=0,0,1)</f>
        <v>0</v>
      </c>
      <c r="G355">
        <f>IF(_xlfn.IFNA(VLOOKUP($B355,'ŠIFRANT ZA INDUSTRY'!B:B,1,0),0)=0,0,1)</f>
        <v>0</v>
      </c>
      <c r="H355">
        <f>IF(_xlfn.IFNA(VLOOKUP($B355,'ŠIFRANT ZA INDUSTRY'!C:C,1,0),0)=0,0,1)</f>
        <v>0</v>
      </c>
      <c r="I355">
        <f>IF(_xlfn.IFNA(VLOOKUP($B355,'ŠIFRANT ZA INDUSTRY'!D:D,1,0),0)=0,0,1)</f>
        <v>0</v>
      </c>
      <c r="J355">
        <f>IF(_xlfn.IFNA(VLOOKUP($B355,'ŠIFRANT ZA INDUSTRY'!E:E,1,0),0)=0,0,1)</f>
        <v>0</v>
      </c>
      <c r="K355">
        <f>IF(_xlfn.IFNA(VLOOKUP($B355,'ŠIFRANT ZA INDUSTRY'!F:F,1,0),0)=0,0,1)</f>
        <v>0</v>
      </c>
      <c r="L355">
        <f>IF(_xlfn.IFNA(VLOOKUP($B355,'ŠIFRANT ZA INDUSTRY'!G:G,1,0),0)=0,0,1)</f>
        <v>0</v>
      </c>
      <c r="M355">
        <f>IF(_xlfn.IFNA(VLOOKUP($B355,'ŠIFRANT ZA INDUSTRY'!H:H,1,0),0)=0,0,1)</f>
        <v>0</v>
      </c>
      <c r="N355">
        <f>IF(_xlfn.IFNA(VLOOKUP($B355,'ŠIFRANT ZA INDUSTRY'!I:I,1,0),0)=0,0,1)</f>
        <v>0</v>
      </c>
      <c r="O355">
        <f>IF(_xlfn.IFNA(VLOOKUP($B355,'ŠIFRANT ZA INDUSTRY'!J:J,1,0),0)=0,0,1)</f>
        <v>0</v>
      </c>
      <c r="P355">
        <f>IF(_xlfn.IFNA(VLOOKUP($B355,'ŠIFRANT ZA INDUSTRY'!K:K,1,0),0)=0,0,1)</f>
        <v>0</v>
      </c>
      <c r="Q355">
        <f>IF(_xlfn.IFNA(VLOOKUP($B355,'ŠIFRANT ZA INDUSTRY'!L:L,1,0),0)=0,0,1)</f>
        <v>0</v>
      </c>
      <c r="R355">
        <f>IF(_xlfn.IFNA(VLOOKUP($B355,'ŠIFRANT ZA INDUSTRY'!M:M,1,0),0)=0,0,1)</f>
        <v>0</v>
      </c>
      <c r="S355">
        <f>IF(_xlfn.IFNA(VLOOKUP($B355,'ŠIFRANT ZA INDUSTRY'!N:N,1,0),0)=0,0,1)</f>
        <v>0</v>
      </c>
      <c r="T355" t="b">
        <f t="shared" si="24"/>
        <v>0</v>
      </c>
    </row>
    <row r="356" spans="1:20" x14ac:dyDescent="0.3">
      <c r="A356" t="str">
        <f t="shared" si="23"/>
        <v>46.37</v>
      </c>
      <c r="B356" s="44" t="s">
        <v>707</v>
      </c>
      <c r="C356" s="25"/>
      <c r="D356" s="25" t="s">
        <v>706</v>
      </c>
      <c r="E356">
        <f t="shared" si="25"/>
        <v>1</v>
      </c>
      <c r="F356">
        <f>IF(_xlfn.IFNA(VLOOKUP(B356,'ŠIFRANT ZA INDUSTRY'!A:A,1,0),0)=0,0,1)</f>
        <v>0</v>
      </c>
      <c r="G356">
        <f>IF(_xlfn.IFNA(VLOOKUP($B356,'ŠIFRANT ZA INDUSTRY'!B:B,1,0),0)=0,0,1)</f>
        <v>0</v>
      </c>
      <c r="H356">
        <f>IF(_xlfn.IFNA(VLOOKUP($B356,'ŠIFRANT ZA INDUSTRY'!C:C,1,0),0)=0,0,1)</f>
        <v>0</v>
      </c>
      <c r="I356">
        <f>IF(_xlfn.IFNA(VLOOKUP($B356,'ŠIFRANT ZA INDUSTRY'!D:D,1,0),0)=0,0,1)</f>
        <v>0</v>
      </c>
      <c r="J356">
        <f>IF(_xlfn.IFNA(VLOOKUP($B356,'ŠIFRANT ZA INDUSTRY'!E:E,1,0),0)=0,0,1)</f>
        <v>0</v>
      </c>
      <c r="K356">
        <f>IF(_xlfn.IFNA(VLOOKUP($B356,'ŠIFRANT ZA INDUSTRY'!F:F,1,0),0)=0,0,1)</f>
        <v>0</v>
      </c>
      <c r="L356">
        <f>IF(_xlfn.IFNA(VLOOKUP($B356,'ŠIFRANT ZA INDUSTRY'!G:G,1,0),0)=0,0,1)</f>
        <v>0</v>
      </c>
      <c r="M356">
        <f>IF(_xlfn.IFNA(VLOOKUP($B356,'ŠIFRANT ZA INDUSTRY'!H:H,1,0),0)=0,0,1)</f>
        <v>0</v>
      </c>
      <c r="N356">
        <f>IF(_xlfn.IFNA(VLOOKUP($B356,'ŠIFRANT ZA INDUSTRY'!I:I,1,0),0)=0,0,1)</f>
        <v>0</v>
      </c>
      <c r="O356">
        <f>IF(_xlfn.IFNA(VLOOKUP($B356,'ŠIFRANT ZA INDUSTRY'!J:J,1,0),0)=0,0,1)</f>
        <v>0</v>
      </c>
      <c r="P356">
        <f>IF(_xlfn.IFNA(VLOOKUP($B356,'ŠIFRANT ZA INDUSTRY'!K:K,1,0),0)=0,0,1)</f>
        <v>0</v>
      </c>
      <c r="Q356">
        <f>IF(_xlfn.IFNA(VLOOKUP($B356,'ŠIFRANT ZA INDUSTRY'!L:L,1,0),0)=0,0,1)</f>
        <v>0</v>
      </c>
      <c r="R356">
        <f>IF(_xlfn.IFNA(VLOOKUP($B356,'ŠIFRANT ZA INDUSTRY'!M:M,1,0),0)=0,0,1)</f>
        <v>0</v>
      </c>
      <c r="S356">
        <f>IF(_xlfn.IFNA(VLOOKUP($B356,'ŠIFRANT ZA INDUSTRY'!N:N,1,0),0)=0,0,1)</f>
        <v>0</v>
      </c>
      <c r="T356" t="b">
        <f t="shared" si="24"/>
        <v>0</v>
      </c>
    </row>
    <row r="357" spans="1:20" x14ac:dyDescent="0.3">
      <c r="A357" t="str">
        <f t="shared" si="23"/>
        <v>46.38</v>
      </c>
      <c r="B357" s="44" t="s">
        <v>709</v>
      </c>
      <c r="C357" s="25"/>
      <c r="D357" s="25" t="s">
        <v>708</v>
      </c>
      <c r="E357">
        <f t="shared" si="25"/>
        <v>1</v>
      </c>
      <c r="F357">
        <f>IF(_xlfn.IFNA(VLOOKUP(B357,'ŠIFRANT ZA INDUSTRY'!A:A,1,0),0)=0,0,1)</f>
        <v>0</v>
      </c>
      <c r="G357">
        <f>IF(_xlfn.IFNA(VLOOKUP($B357,'ŠIFRANT ZA INDUSTRY'!B:B,1,0),0)=0,0,1)</f>
        <v>0</v>
      </c>
      <c r="H357">
        <f>IF(_xlfn.IFNA(VLOOKUP($B357,'ŠIFRANT ZA INDUSTRY'!C:C,1,0),0)=0,0,1)</f>
        <v>0</v>
      </c>
      <c r="I357">
        <f>IF(_xlfn.IFNA(VLOOKUP($B357,'ŠIFRANT ZA INDUSTRY'!D:D,1,0),0)=0,0,1)</f>
        <v>0</v>
      </c>
      <c r="J357">
        <f>IF(_xlfn.IFNA(VLOOKUP($B357,'ŠIFRANT ZA INDUSTRY'!E:E,1,0),0)=0,0,1)</f>
        <v>0</v>
      </c>
      <c r="K357">
        <f>IF(_xlfn.IFNA(VLOOKUP($B357,'ŠIFRANT ZA INDUSTRY'!F:F,1,0),0)=0,0,1)</f>
        <v>0</v>
      </c>
      <c r="L357">
        <f>IF(_xlfn.IFNA(VLOOKUP($B357,'ŠIFRANT ZA INDUSTRY'!G:G,1,0),0)=0,0,1)</f>
        <v>0</v>
      </c>
      <c r="M357">
        <f>IF(_xlfn.IFNA(VLOOKUP($B357,'ŠIFRANT ZA INDUSTRY'!H:H,1,0),0)=0,0,1)</f>
        <v>0</v>
      </c>
      <c r="N357">
        <f>IF(_xlfn.IFNA(VLOOKUP($B357,'ŠIFRANT ZA INDUSTRY'!I:I,1,0),0)=0,0,1)</f>
        <v>0</v>
      </c>
      <c r="O357">
        <f>IF(_xlfn.IFNA(VLOOKUP($B357,'ŠIFRANT ZA INDUSTRY'!J:J,1,0),0)=0,0,1)</f>
        <v>0</v>
      </c>
      <c r="P357">
        <f>IF(_xlfn.IFNA(VLOOKUP($B357,'ŠIFRANT ZA INDUSTRY'!K:K,1,0),0)=0,0,1)</f>
        <v>0</v>
      </c>
      <c r="Q357">
        <f>IF(_xlfn.IFNA(VLOOKUP($B357,'ŠIFRANT ZA INDUSTRY'!L:L,1,0),0)=0,0,1)</f>
        <v>0</v>
      </c>
      <c r="R357">
        <f>IF(_xlfn.IFNA(VLOOKUP($B357,'ŠIFRANT ZA INDUSTRY'!M:M,1,0),0)=0,0,1)</f>
        <v>0</v>
      </c>
      <c r="S357">
        <f>IF(_xlfn.IFNA(VLOOKUP($B357,'ŠIFRANT ZA INDUSTRY'!N:N,1,0),0)=0,0,1)</f>
        <v>0</v>
      </c>
      <c r="T357" t="b">
        <f t="shared" si="24"/>
        <v>0</v>
      </c>
    </row>
    <row r="358" spans="1:20" x14ac:dyDescent="0.3">
      <c r="A358" t="str">
        <f t="shared" si="23"/>
        <v>46.39</v>
      </c>
      <c r="B358" s="44" t="s">
        <v>711</v>
      </c>
      <c r="C358" s="25"/>
      <c r="D358" s="25" t="s">
        <v>710</v>
      </c>
      <c r="E358">
        <f t="shared" si="25"/>
        <v>1</v>
      </c>
      <c r="F358">
        <f>IF(_xlfn.IFNA(VLOOKUP(B358,'ŠIFRANT ZA INDUSTRY'!A:A,1,0),0)=0,0,1)</f>
        <v>0</v>
      </c>
      <c r="G358">
        <f>IF(_xlfn.IFNA(VLOOKUP($B358,'ŠIFRANT ZA INDUSTRY'!B:B,1,0),0)=0,0,1)</f>
        <v>0</v>
      </c>
      <c r="H358">
        <f>IF(_xlfn.IFNA(VLOOKUP($B358,'ŠIFRANT ZA INDUSTRY'!C:C,1,0),0)=0,0,1)</f>
        <v>0</v>
      </c>
      <c r="I358">
        <f>IF(_xlfn.IFNA(VLOOKUP($B358,'ŠIFRANT ZA INDUSTRY'!D:D,1,0),0)=0,0,1)</f>
        <v>0</v>
      </c>
      <c r="J358">
        <f>IF(_xlfn.IFNA(VLOOKUP($B358,'ŠIFRANT ZA INDUSTRY'!E:E,1,0),0)=0,0,1)</f>
        <v>0</v>
      </c>
      <c r="K358">
        <f>IF(_xlfn.IFNA(VLOOKUP($B358,'ŠIFRANT ZA INDUSTRY'!F:F,1,0),0)=0,0,1)</f>
        <v>0</v>
      </c>
      <c r="L358">
        <f>IF(_xlfn.IFNA(VLOOKUP($B358,'ŠIFRANT ZA INDUSTRY'!G:G,1,0),0)=0,0,1)</f>
        <v>0</v>
      </c>
      <c r="M358">
        <f>IF(_xlfn.IFNA(VLOOKUP($B358,'ŠIFRANT ZA INDUSTRY'!H:H,1,0),0)=0,0,1)</f>
        <v>0</v>
      </c>
      <c r="N358">
        <f>IF(_xlfn.IFNA(VLOOKUP($B358,'ŠIFRANT ZA INDUSTRY'!I:I,1,0),0)=0,0,1)</f>
        <v>0</v>
      </c>
      <c r="O358">
        <f>IF(_xlfn.IFNA(VLOOKUP($B358,'ŠIFRANT ZA INDUSTRY'!J:J,1,0),0)=0,0,1)</f>
        <v>0</v>
      </c>
      <c r="P358">
        <f>IF(_xlfn.IFNA(VLOOKUP($B358,'ŠIFRANT ZA INDUSTRY'!K:K,1,0),0)=0,0,1)</f>
        <v>0</v>
      </c>
      <c r="Q358">
        <f>IF(_xlfn.IFNA(VLOOKUP($B358,'ŠIFRANT ZA INDUSTRY'!L:L,1,0),0)=0,0,1)</f>
        <v>0</v>
      </c>
      <c r="R358">
        <f>IF(_xlfn.IFNA(VLOOKUP($B358,'ŠIFRANT ZA INDUSTRY'!M:M,1,0),0)=0,0,1)</f>
        <v>0</v>
      </c>
      <c r="S358">
        <f>IF(_xlfn.IFNA(VLOOKUP($B358,'ŠIFRANT ZA INDUSTRY'!N:N,1,0),0)=0,0,1)</f>
        <v>0</v>
      </c>
      <c r="T358" t="b">
        <f t="shared" si="24"/>
        <v>0</v>
      </c>
    </row>
    <row r="359" spans="1:20" x14ac:dyDescent="0.3">
      <c r="A359" t="str">
        <f t="shared" si="23"/>
        <v>46.41</v>
      </c>
      <c r="B359" s="44" t="s">
        <v>713</v>
      </c>
      <c r="C359" s="25"/>
      <c r="D359" s="25" t="s">
        <v>712</v>
      </c>
      <c r="E359">
        <f t="shared" si="25"/>
        <v>1</v>
      </c>
      <c r="F359">
        <f>IF(_xlfn.IFNA(VLOOKUP(B359,'ŠIFRANT ZA INDUSTRY'!A:A,1,0),0)=0,0,1)</f>
        <v>0</v>
      </c>
      <c r="G359">
        <f>IF(_xlfn.IFNA(VLOOKUP($B359,'ŠIFRANT ZA INDUSTRY'!B:B,1,0),0)=0,0,1)</f>
        <v>0</v>
      </c>
      <c r="H359">
        <f>IF(_xlfn.IFNA(VLOOKUP($B359,'ŠIFRANT ZA INDUSTRY'!C:C,1,0),0)=0,0,1)</f>
        <v>0</v>
      </c>
      <c r="I359">
        <f>IF(_xlfn.IFNA(VLOOKUP($B359,'ŠIFRANT ZA INDUSTRY'!D:D,1,0),0)=0,0,1)</f>
        <v>0</v>
      </c>
      <c r="J359">
        <f>IF(_xlfn.IFNA(VLOOKUP($B359,'ŠIFRANT ZA INDUSTRY'!E:E,1,0),0)=0,0,1)</f>
        <v>0</v>
      </c>
      <c r="K359">
        <f>IF(_xlfn.IFNA(VLOOKUP($B359,'ŠIFRANT ZA INDUSTRY'!F:F,1,0),0)=0,0,1)</f>
        <v>0</v>
      </c>
      <c r="L359">
        <f>IF(_xlfn.IFNA(VLOOKUP($B359,'ŠIFRANT ZA INDUSTRY'!G:G,1,0),0)=0,0,1)</f>
        <v>0</v>
      </c>
      <c r="M359">
        <f>IF(_xlfn.IFNA(VLOOKUP($B359,'ŠIFRANT ZA INDUSTRY'!H:H,1,0),0)=0,0,1)</f>
        <v>0</v>
      </c>
      <c r="N359">
        <f>IF(_xlfn.IFNA(VLOOKUP($B359,'ŠIFRANT ZA INDUSTRY'!I:I,1,0),0)=0,0,1)</f>
        <v>0</v>
      </c>
      <c r="O359">
        <f>IF(_xlfn.IFNA(VLOOKUP($B359,'ŠIFRANT ZA INDUSTRY'!J:J,1,0),0)=0,0,1)</f>
        <v>0</v>
      </c>
      <c r="P359">
        <f>IF(_xlfn.IFNA(VLOOKUP($B359,'ŠIFRANT ZA INDUSTRY'!K:K,1,0),0)=0,0,1)</f>
        <v>0</v>
      </c>
      <c r="Q359">
        <f>IF(_xlfn.IFNA(VLOOKUP($B359,'ŠIFRANT ZA INDUSTRY'!L:L,1,0),0)=0,0,1)</f>
        <v>0</v>
      </c>
      <c r="R359">
        <f>IF(_xlfn.IFNA(VLOOKUP($B359,'ŠIFRANT ZA INDUSTRY'!M:M,1,0),0)=0,0,1)</f>
        <v>0</v>
      </c>
      <c r="S359">
        <f>IF(_xlfn.IFNA(VLOOKUP($B359,'ŠIFRANT ZA INDUSTRY'!N:N,1,0),0)=0,0,1)</f>
        <v>0</v>
      </c>
      <c r="T359" t="b">
        <f t="shared" si="24"/>
        <v>0</v>
      </c>
    </row>
    <row r="360" spans="1:20" x14ac:dyDescent="0.3">
      <c r="A360" t="str">
        <f t="shared" si="23"/>
        <v>46.42</v>
      </c>
      <c r="B360" s="44" t="s">
        <v>715</v>
      </c>
      <c r="C360" s="25"/>
      <c r="D360" s="25" t="s">
        <v>714</v>
      </c>
      <c r="E360">
        <f t="shared" si="25"/>
        <v>1</v>
      </c>
      <c r="F360">
        <f>IF(_xlfn.IFNA(VLOOKUP(B360,'ŠIFRANT ZA INDUSTRY'!A:A,1,0),0)=0,0,1)</f>
        <v>0</v>
      </c>
      <c r="G360">
        <f>IF(_xlfn.IFNA(VLOOKUP($B360,'ŠIFRANT ZA INDUSTRY'!B:B,1,0),0)=0,0,1)</f>
        <v>0</v>
      </c>
      <c r="H360">
        <f>IF(_xlfn.IFNA(VLOOKUP($B360,'ŠIFRANT ZA INDUSTRY'!C:C,1,0),0)=0,0,1)</f>
        <v>0</v>
      </c>
      <c r="I360">
        <f>IF(_xlfn.IFNA(VLOOKUP($B360,'ŠIFRANT ZA INDUSTRY'!D:D,1,0),0)=0,0,1)</f>
        <v>0</v>
      </c>
      <c r="J360">
        <f>IF(_xlfn.IFNA(VLOOKUP($B360,'ŠIFRANT ZA INDUSTRY'!E:E,1,0),0)=0,0,1)</f>
        <v>0</v>
      </c>
      <c r="K360">
        <f>IF(_xlfn.IFNA(VLOOKUP($B360,'ŠIFRANT ZA INDUSTRY'!F:F,1,0),0)=0,0,1)</f>
        <v>0</v>
      </c>
      <c r="L360">
        <f>IF(_xlfn.IFNA(VLOOKUP($B360,'ŠIFRANT ZA INDUSTRY'!G:G,1,0),0)=0,0,1)</f>
        <v>0</v>
      </c>
      <c r="M360">
        <f>IF(_xlfn.IFNA(VLOOKUP($B360,'ŠIFRANT ZA INDUSTRY'!H:H,1,0),0)=0,0,1)</f>
        <v>0</v>
      </c>
      <c r="N360">
        <f>IF(_xlfn.IFNA(VLOOKUP($B360,'ŠIFRANT ZA INDUSTRY'!I:I,1,0),0)=0,0,1)</f>
        <v>0</v>
      </c>
      <c r="O360">
        <f>IF(_xlfn.IFNA(VLOOKUP($B360,'ŠIFRANT ZA INDUSTRY'!J:J,1,0),0)=0,0,1)</f>
        <v>0</v>
      </c>
      <c r="P360">
        <f>IF(_xlfn.IFNA(VLOOKUP($B360,'ŠIFRANT ZA INDUSTRY'!K:K,1,0),0)=0,0,1)</f>
        <v>0</v>
      </c>
      <c r="Q360">
        <f>IF(_xlfn.IFNA(VLOOKUP($B360,'ŠIFRANT ZA INDUSTRY'!L:L,1,0),0)=0,0,1)</f>
        <v>0</v>
      </c>
      <c r="R360">
        <f>IF(_xlfn.IFNA(VLOOKUP($B360,'ŠIFRANT ZA INDUSTRY'!M:M,1,0),0)=0,0,1)</f>
        <v>0</v>
      </c>
      <c r="S360">
        <f>IF(_xlfn.IFNA(VLOOKUP($B360,'ŠIFRANT ZA INDUSTRY'!N:N,1,0),0)=0,0,1)</f>
        <v>0</v>
      </c>
      <c r="T360" t="b">
        <f t="shared" si="24"/>
        <v>0</v>
      </c>
    </row>
    <row r="361" spans="1:20" x14ac:dyDescent="0.3">
      <c r="A361" t="str">
        <f t="shared" si="23"/>
        <v>46.43</v>
      </c>
      <c r="B361" s="44" t="s">
        <v>717</v>
      </c>
      <c r="C361" s="25"/>
      <c r="D361" s="25" t="s">
        <v>716</v>
      </c>
      <c r="E361">
        <f t="shared" si="25"/>
        <v>1</v>
      </c>
      <c r="F361">
        <f>IF(_xlfn.IFNA(VLOOKUP(B361,'ŠIFRANT ZA INDUSTRY'!A:A,1,0),0)=0,0,1)</f>
        <v>0</v>
      </c>
      <c r="G361">
        <f>IF(_xlfn.IFNA(VLOOKUP($B361,'ŠIFRANT ZA INDUSTRY'!B:B,1,0),0)=0,0,1)</f>
        <v>0</v>
      </c>
      <c r="H361">
        <f>IF(_xlfn.IFNA(VLOOKUP($B361,'ŠIFRANT ZA INDUSTRY'!C:C,1,0),0)=0,0,1)</f>
        <v>0</v>
      </c>
      <c r="I361">
        <f>IF(_xlfn.IFNA(VLOOKUP($B361,'ŠIFRANT ZA INDUSTRY'!D:D,1,0),0)=0,0,1)</f>
        <v>0</v>
      </c>
      <c r="J361">
        <f>IF(_xlfn.IFNA(VLOOKUP($B361,'ŠIFRANT ZA INDUSTRY'!E:E,1,0),0)=0,0,1)</f>
        <v>0</v>
      </c>
      <c r="K361">
        <f>IF(_xlfn.IFNA(VLOOKUP($B361,'ŠIFRANT ZA INDUSTRY'!F:F,1,0),0)=0,0,1)</f>
        <v>0</v>
      </c>
      <c r="L361">
        <f>IF(_xlfn.IFNA(VLOOKUP($B361,'ŠIFRANT ZA INDUSTRY'!G:G,1,0),0)=0,0,1)</f>
        <v>0</v>
      </c>
      <c r="M361">
        <f>IF(_xlfn.IFNA(VLOOKUP($B361,'ŠIFRANT ZA INDUSTRY'!H:H,1,0),0)=0,0,1)</f>
        <v>0</v>
      </c>
      <c r="N361">
        <f>IF(_xlfn.IFNA(VLOOKUP($B361,'ŠIFRANT ZA INDUSTRY'!I:I,1,0),0)=0,0,1)</f>
        <v>0</v>
      </c>
      <c r="O361">
        <f>IF(_xlfn.IFNA(VLOOKUP($B361,'ŠIFRANT ZA INDUSTRY'!J:J,1,0),0)=0,0,1)</f>
        <v>0</v>
      </c>
      <c r="P361">
        <f>IF(_xlfn.IFNA(VLOOKUP($B361,'ŠIFRANT ZA INDUSTRY'!K:K,1,0),0)=0,0,1)</f>
        <v>0</v>
      </c>
      <c r="Q361">
        <f>IF(_xlfn.IFNA(VLOOKUP($B361,'ŠIFRANT ZA INDUSTRY'!L:L,1,0),0)=0,0,1)</f>
        <v>0</v>
      </c>
      <c r="R361">
        <f>IF(_xlfn.IFNA(VLOOKUP($B361,'ŠIFRANT ZA INDUSTRY'!M:M,1,0),0)=0,0,1)</f>
        <v>0</v>
      </c>
      <c r="S361">
        <f>IF(_xlfn.IFNA(VLOOKUP($B361,'ŠIFRANT ZA INDUSTRY'!N:N,1,0),0)=0,0,1)</f>
        <v>0</v>
      </c>
      <c r="T361" t="b">
        <f t="shared" si="24"/>
        <v>0</v>
      </c>
    </row>
    <row r="362" spans="1:20" x14ac:dyDescent="0.3">
      <c r="A362" t="str">
        <f t="shared" si="23"/>
        <v>46.44</v>
      </c>
      <c r="B362" s="44" t="s">
        <v>719</v>
      </c>
      <c r="C362" s="25"/>
      <c r="D362" s="25" t="s">
        <v>718</v>
      </c>
      <c r="E362">
        <f t="shared" si="25"/>
        <v>1</v>
      </c>
      <c r="F362">
        <f>IF(_xlfn.IFNA(VLOOKUP(B362,'ŠIFRANT ZA INDUSTRY'!A:A,1,0),0)=0,0,1)</f>
        <v>0</v>
      </c>
      <c r="G362">
        <f>IF(_xlfn.IFNA(VLOOKUP($B362,'ŠIFRANT ZA INDUSTRY'!B:B,1,0),0)=0,0,1)</f>
        <v>0</v>
      </c>
      <c r="H362">
        <f>IF(_xlfn.IFNA(VLOOKUP($B362,'ŠIFRANT ZA INDUSTRY'!C:C,1,0),0)=0,0,1)</f>
        <v>0</v>
      </c>
      <c r="I362">
        <f>IF(_xlfn.IFNA(VLOOKUP($B362,'ŠIFRANT ZA INDUSTRY'!D:D,1,0),0)=0,0,1)</f>
        <v>0</v>
      </c>
      <c r="J362">
        <f>IF(_xlfn.IFNA(VLOOKUP($B362,'ŠIFRANT ZA INDUSTRY'!E:E,1,0),0)=0,0,1)</f>
        <v>0</v>
      </c>
      <c r="K362">
        <f>IF(_xlfn.IFNA(VLOOKUP($B362,'ŠIFRANT ZA INDUSTRY'!F:F,1,0),0)=0,0,1)</f>
        <v>0</v>
      </c>
      <c r="L362">
        <f>IF(_xlfn.IFNA(VLOOKUP($B362,'ŠIFRANT ZA INDUSTRY'!G:G,1,0),0)=0,0,1)</f>
        <v>0</v>
      </c>
      <c r="M362">
        <f>IF(_xlfn.IFNA(VLOOKUP($B362,'ŠIFRANT ZA INDUSTRY'!H:H,1,0),0)=0,0,1)</f>
        <v>0</v>
      </c>
      <c r="N362">
        <f>IF(_xlfn.IFNA(VLOOKUP($B362,'ŠIFRANT ZA INDUSTRY'!I:I,1,0),0)=0,0,1)</f>
        <v>0</v>
      </c>
      <c r="O362">
        <f>IF(_xlfn.IFNA(VLOOKUP($B362,'ŠIFRANT ZA INDUSTRY'!J:J,1,0),0)=0,0,1)</f>
        <v>0</v>
      </c>
      <c r="P362">
        <f>IF(_xlfn.IFNA(VLOOKUP($B362,'ŠIFRANT ZA INDUSTRY'!K:K,1,0),0)=0,0,1)</f>
        <v>0</v>
      </c>
      <c r="Q362">
        <f>IF(_xlfn.IFNA(VLOOKUP($B362,'ŠIFRANT ZA INDUSTRY'!L:L,1,0),0)=0,0,1)</f>
        <v>0</v>
      </c>
      <c r="R362">
        <f>IF(_xlfn.IFNA(VLOOKUP($B362,'ŠIFRANT ZA INDUSTRY'!M:M,1,0),0)=0,0,1)</f>
        <v>0</v>
      </c>
      <c r="S362">
        <f>IF(_xlfn.IFNA(VLOOKUP($B362,'ŠIFRANT ZA INDUSTRY'!N:N,1,0),0)=0,0,1)</f>
        <v>0</v>
      </c>
      <c r="T362" t="b">
        <f t="shared" si="24"/>
        <v>0</v>
      </c>
    </row>
    <row r="363" spans="1:20" x14ac:dyDescent="0.3">
      <c r="A363" t="str">
        <f t="shared" si="23"/>
        <v>46.45</v>
      </c>
      <c r="B363" s="44" t="s">
        <v>721</v>
      </c>
      <c r="C363" s="25"/>
      <c r="D363" s="25" t="s">
        <v>720</v>
      </c>
      <c r="E363">
        <f t="shared" ref="E363:E384" si="26">IF(LEN(B363)=6,1,0)</f>
        <v>1</v>
      </c>
      <c r="F363">
        <f>IF(_xlfn.IFNA(VLOOKUP(B363,'ŠIFRANT ZA INDUSTRY'!A:A,1,0),0)=0,0,1)</f>
        <v>0</v>
      </c>
      <c r="G363">
        <f>IF(_xlfn.IFNA(VLOOKUP($B363,'ŠIFRANT ZA INDUSTRY'!B:B,1,0),0)=0,0,1)</f>
        <v>0</v>
      </c>
      <c r="H363">
        <f>IF(_xlfn.IFNA(VLOOKUP($B363,'ŠIFRANT ZA INDUSTRY'!C:C,1,0),0)=0,0,1)</f>
        <v>0</v>
      </c>
      <c r="I363">
        <f>IF(_xlfn.IFNA(VLOOKUP($B363,'ŠIFRANT ZA INDUSTRY'!D:D,1,0),0)=0,0,1)</f>
        <v>0</v>
      </c>
      <c r="J363">
        <f>IF(_xlfn.IFNA(VLOOKUP($B363,'ŠIFRANT ZA INDUSTRY'!E:E,1,0),0)=0,0,1)</f>
        <v>0</v>
      </c>
      <c r="K363">
        <f>IF(_xlfn.IFNA(VLOOKUP($B363,'ŠIFRANT ZA INDUSTRY'!F:F,1,0),0)=0,0,1)</f>
        <v>0</v>
      </c>
      <c r="L363">
        <f>IF(_xlfn.IFNA(VLOOKUP($B363,'ŠIFRANT ZA INDUSTRY'!G:G,1,0),0)=0,0,1)</f>
        <v>0</v>
      </c>
      <c r="M363">
        <f>IF(_xlfn.IFNA(VLOOKUP($B363,'ŠIFRANT ZA INDUSTRY'!H:H,1,0),0)=0,0,1)</f>
        <v>0</v>
      </c>
      <c r="N363">
        <f>IF(_xlfn.IFNA(VLOOKUP($B363,'ŠIFRANT ZA INDUSTRY'!I:I,1,0),0)=0,0,1)</f>
        <v>0</v>
      </c>
      <c r="O363">
        <f>IF(_xlfn.IFNA(VLOOKUP($B363,'ŠIFRANT ZA INDUSTRY'!J:J,1,0),0)=0,0,1)</f>
        <v>0</v>
      </c>
      <c r="P363">
        <f>IF(_xlfn.IFNA(VLOOKUP($B363,'ŠIFRANT ZA INDUSTRY'!K:K,1,0),0)=0,0,1)</f>
        <v>0</v>
      </c>
      <c r="Q363">
        <f>IF(_xlfn.IFNA(VLOOKUP($B363,'ŠIFRANT ZA INDUSTRY'!L:L,1,0),0)=0,0,1)</f>
        <v>0</v>
      </c>
      <c r="R363">
        <f>IF(_xlfn.IFNA(VLOOKUP($B363,'ŠIFRANT ZA INDUSTRY'!M:M,1,0),0)=0,0,1)</f>
        <v>0</v>
      </c>
      <c r="S363">
        <f>IF(_xlfn.IFNA(VLOOKUP($B363,'ŠIFRANT ZA INDUSTRY'!N:N,1,0),0)=0,0,1)</f>
        <v>0</v>
      </c>
      <c r="T363" t="b">
        <f t="shared" si="24"/>
        <v>0</v>
      </c>
    </row>
    <row r="364" spans="1:20" x14ac:dyDescent="0.3">
      <c r="A364" t="str">
        <f t="shared" si="23"/>
        <v>46.46</v>
      </c>
      <c r="B364" s="44" t="s">
        <v>723</v>
      </c>
      <c r="C364" s="25"/>
      <c r="D364" s="25" t="s">
        <v>722</v>
      </c>
      <c r="E364">
        <f t="shared" si="26"/>
        <v>1</v>
      </c>
      <c r="F364">
        <f>IF(_xlfn.IFNA(VLOOKUP(B364,'ŠIFRANT ZA INDUSTRY'!A:A,1,0),0)=0,0,1)</f>
        <v>0</v>
      </c>
      <c r="G364">
        <f>IF(_xlfn.IFNA(VLOOKUP($B364,'ŠIFRANT ZA INDUSTRY'!B:B,1,0),0)=0,0,1)</f>
        <v>1</v>
      </c>
      <c r="H364">
        <f>IF(_xlfn.IFNA(VLOOKUP($B364,'ŠIFRANT ZA INDUSTRY'!C:C,1,0),0)=0,0,1)</f>
        <v>0</v>
      </c>
      <c r="I364">
        <f>IF(_xlfn.IFNA(VLOOKUP($B364,'ŠIFRANT ZA INDUSTRY'!D:D,1,0),0)=0,0,1)</f>
        <v>0</v>
      </c>
      <c r="J364">
        <f>IF(_xlfn.IFNA(VLOOKUP($B364,'ŠIFRANT ZA INDUSTRY'!E:E,1,0),0)=0,0,1)</f>
        <v>0</v>
      </c>
      <c r="K364">
        <f>IF(_xlfn.IFNA(VLOOKUP($B364,'ŠIFRANT ZA INDUSTRY'!F:F,1,0),0)=0,0,1)</f>
        <v>0</v>
      </c>
      <c r="L364">
        <f>IF(_xlfn.IFNA(VLOOKUP($B364,'ŠIFRANT ZA INDUSTRY'!G:G,1,0),0)=0,0,1)</f>
        <v>0</v>
      </c>
      <c r="M364">
        <f>IF(_xlfn.IFNA(VLOOKUP($B364,'ŠIFRANT ZA INDUSTRY'!H:H,1,0),0)=0,0,1)</f>
        <v>0</v>
      </c>
      <c r="N364">
        <f>IF(_xlfn.IFNA(VLOOKUP($B364,'ŠIFRANT ZA INDUSTRY'!I:I,1,0),0)=0,0,1)</f>
        <v>0</v>
      </c>
      <c r="O364">
        <f>IF(_xlfn.IFNA(VLOOKUP($B364,'ŠIFRANT ZA INDUSTRY'!J:J,1,0),0)=0,0,1)</f>
        <v>0</v>
      </c>
      <c r="P364">
        <f>IF(_xlfn.IFNA(VLOOKUP($B364,'ŠIFRANT ZA INDUSTRY'!K:K,1,0),0)=0,0,1)</f>
        <v>0</v>
      </c>
      <c r="Q364">
        <f>IF(_xlfn.IFNA(VLOOKUP($B364,'ŠIFRANT ZA INDUSTRY'!L:L,1,0),0)=0,0,1)</f>
        <v>0</v>
      </c>
      <c r="R364">
        <f>IF(_xlfn.IFNA(VLOOKUP($B364,'ŠIFRANT ZA INDUSTRY'!M:M,1,0),0)=0,0,1)</f>
        <v>0</v>
      </c>
      <c r="S364">
        <f>IF(_xlfn.IFNA(VLOOKUP($B364,'ŠIFRANT ZA INDUSTRY'!N:N,1,0),0)=0,0,1)</f>
        <v>0</v>
      </c>
      <c r="T364" t="b">
        <f t="shared" si="24"/>
        <v>1</v>
      </c>
    </row>
    <row r="365" spans="1:20" x14ac:dyDescent="0.3">
      <c r="A365" t="str">
        <f t="shared" si="23"/>
        <v>46.47</v>
      </c>
      <c r="B365" s="44" t="s">
        <v>725</v>
      </c>
      <c r="C365" s="25"/>
      <c r="D365" s="25" t="s">
        <v>724</v>
      </c>
      <c r="E365">
        <f t="shared" si="26"/>
        <v>1</v>
      </c>
      <c r="F365">
        <f>IF(_xlfn.IFNA(VLOOKUP(B365,'ŠIFRANT ZA INDUSTRY'!A:A,1,0),0)=0,0,1)</f>
        <v>0</v>
      </c>
      <c r="G365">
        <f>IF(_xlfn.IFNA(VLOOKUP($B365,'ŠIFRANT ZA INDUSTRY'!B:B,1,0),0)=0,0,1)</f>
        <v>0</v>
      </c>
      <c r="H365">
        <f>IF(_xlfn.IFNA(VLOOKUP($B365,'ŠIFRANT ZA INDUSTRY'!C:C,1,0),0)=0,0,1)</f>
        <v>0</v>
      </c>
      <c r="I365">
        <f>IF(_xlfn.IFNA(VLOOKUP($B365,'ŠIFRANT ZA INDUSTRY'!D:D,1,0),0)=0,0,1)</f>
        <v>0</v>
      </c>
      <c r="J365">
        <f>IF(_xlfn.IFNA(VLOOKUP($B365,'ŠIFRANT ZA INDUSTRY'!E:E,1,0),0)=0,0,1)</f>
        <v>0</v>
      </c>
      <c r="K365">
        <f>IF(_xlfn.IFNA(VLOOKUP($B365,'ŠIFRANT ZA INDUSTRY'!F:F,1,0),0)=0,0,1)</f>
        <v>0</v>
      </c>
      <c r="L365">
        <f>IF(_xlfn.IFNA(VLOOKUP($B365,'ŠIFRANT ZA INDUSTRY'!G:G,1,0),0)=0,0,1)</f>
        <v>0</v>
      </c>
      <c r="M365">
        <f>IF(_xlfn.IFNA(VLOOKUP($B365,'ŠIFRANT ZA INDUSTRY'!H:H,1,0),0)=0,0,1)</f>
        <v>0</v>
      </c>
      <c r="N365">
        <f>IF(_xlfn.IFNA(VLOOKUP($B365,'ŠIFRANT ZA INDUSTRY'!I:I,1,0),0)=0,0,1)</f>
        <v>0</v>
      </c>
      <c r="O365">
        <f>IF(_xlfn.IFNA(VLOOKUP($B365,'ŠIFRANT ZA INDUSTRY'!J:J,1,0),0)=0,0,1)</f>
        <v>0</v>
      </c>
      <c r="P365">
        <f>IF(_xlfn.IFNA(VLOOKUP($B365,'ŠIFRANT ZA INDUSTRY'!K:K,1,0),0)=0,0,1)</f>
        <v>0</v>
      </c>
      <c r="Q365">
        <f>IF(_xlfn.IFNA(VLOOKUP($B365,'ŠIFRANT ZA INDUSTRY'!L:L,1,0),0)=0,0,1)</f>
        <v>0</v>
      </c>
      <c r="R365">
        <f>IF(_xlfn.IFNA(VLOOKUP($B365,'ŠIFRANT ZA INDUSTRY'!M:M,1,0),0)=0,0,1)</f>
        <v>0</v>
      </c>
      <c r="S365">
        <f>IF(_xlfn.IFNA(VLOOKUP($B365,'ŠIFRANT ZA INDUSTRY'!N:N,1,0),0)=0,0,1)</f>
        <v>0</v>
      </c>
      <c r="T365" t="b">
        <f t="shared" si="24"/>
        <v>0</v>
      </c>
    </row>
    <row r="366" spans="1:20" x14ac:dyDescent="0.3">
      <c r="A366" t="str">
        <f t="shared" si="23"/>
        <v>46.48</v>
      </c>
      <c r="B366" s="44" t="s">
        <v>727</v>
      </c>
      <c r="C366" s="25"/>
      <c r="D366" s="25" t="s">
        <v>726</v>
      </c>
      <c r="E366">
        <f t="shared" si="26"/>
        <v>1</v>
      </c>
      <c r="F366">
        <f>IF(_xlfn.IFNA(VLOOKUP(B366,'ŠIFRANT ZA INDUSTRY'!A:A,1,0),0)=0,0,1)</f>
        <v>0</v>
      </c>
      <c r="G366">
        <f>IF(_xlfn.IFNA(VLOOKUP($B366,'ŠIFRANT ZA INDUSTRY'!B:B,1,0),0)=0,0,1)</f>
        <v>0</v>
      </c>
      <c r="H366">
        <f>IF(_xlfn.IFNA(VLOOKUP($B366,'ŠIFRANT ZA INDUSTRY'!C:C,1,0),0)=0,0,1)</f>
        <v>0</v>
      </c>
      <c r="I366">
        <f>IF(_xlfn.IFNA(VLOOKUP($B366,'ŠIFRANT ZA INDUSTRY'!D:D,1,0),0)=0,0,1)</f>
        <v>0</v>
      </c>
      <c r="J366">
        <f>IF(_xlfn.IFNA(VLOOKUP($B366,'ŠIFRANT ZA INDUSTRY'!E:E,1,0),0)=0,0,1)</f>
        <v>0</v>
      </c>
      <c r="K366">
        <f>IF(_xlfn.IFNA(VLOOKUP($B366,'ŠIFRANT ZA INDUSTRY'!F:F,1,0),0)=0,0,1)</f>
        <v>0</v>
      </c>
      <c r="L366">
        <f>IF(_xlfn.IFNA(VLOOKUP($B366,'ŠIFRANT ZA INDUSTRY'!G:G,1,0),0)=0,0,1)</f>
        <v>0</v>
      </c>
      <c r="M366">
        <f>IF(_xlfn.IFNA(VLOOKUP($B366,'ŠIFRANT ZA INDUSTRY'!H:H,1,0),0)=0,0,1)</f>
        <v>0</v>
      </c>
      <c r="N366">
        <f>IF(_xlfn.IFNA(VLOOKUP($B366,'ŠIFRANT ZA INDUSTRY'!I:I,1,0),0)=0,0,1)</f>
        <v>0</v>
      </c>
      <c r="O366">
        <f>IF(_xlfn.IFNA(VLOOKUP($B366,'ŠIFRANT ZA INDUSTRY'!J:J,1,0),0)=0,0,1)</f>
        <v>0</v>
      </c>
      <c r="P366">
        <f>IF(_xlfn.IFNA(VLOOKUP($B366,'ŠIFRANT ZA INDUSTRY'!K:K,1,0),0)=0,0,1)</f>
        <v>0</v>
      </c>
      <c r="Q366">
        <f>IF(_xlfn.IFNA(VLOOKUP($B366,'ŠIFRANT ZA INDUSTRY'!L:L,1,0),0)=0,0,1)</f>
        <v>0</v>
      </c>
      <c r="R366">
        <f>IF(_xlfn.IFNA(VLOOKUP($B366,'ŠIFRANT ZA INDUSTRY'!M:M,1,0),0)=0,0,1)</f>
        <v>0</v>
      </c>
      <c r="S366">
        <f>IF(_xlfn.IFNA(VLOOKUP($B366,'ŠIFRANT ZA INDUSTRY'!N:N,1,0),0)=0,0,1)</f>
        <v>0</v>
      </c>
      <c r="T366" t="b">
        <f t="shared" si="24"/>
        <v>0</v>
      </c>
    </row>
    <row r="367" spans="1:20" x14ac:dyDescent="0.3">
      <c r="A367" t="str">
        <f t="shared" si="23"/>
        <v>46.49</v>
      </c>
      <c r="B367" s="44" t="s">
        <v>729</v>
      </c>
      <c r="C367" s="25"/>
      <c r="D367" s="25" t="s">
        <v>728</v>
      </c>
      <c r="E367">
        <f t="shared" si="26"/>
        <v>1</v>
      </c>
      <c r="F367">
        <f>IF(_xlfn.IFNA(VLOOKUP(B367,'ŠIFRANT ZA INDUSTRY'!A:A,1,0),0)=0,0,1)</f>
        <v>0</v>
      </c>
      <c r="G367">
        <f>IF(_xlfn.IFNA(VLOOKUP($B367,'ŠIFRANT ZA INDUSTRY'!B:B,1,0),0)=0,0,1)</f>
        <v>0</v>
      </c>
      <c r="H367">
        <f>IF(_xlfn.IFNA(VLOOKUP($B367,'ŠIFRANT ZA INDUSTRY'!C:C,1,0),0)=0,0,1)</f>
        <v>0</v>
      </c>
      <c r="I367">
        <f>IF(_xlfn.IFNA(VLOOKUP($B367,'ŠIFRANT ZA INDUSTRY'!D:D,1,0),0)=0,0,1)</f>
        <v>0</v>
      </c>
      <c r="J367">
        <f>IF(_xlfn.IFNA(VLOOKUP($B367,'ŠIFRANT ZA INDUSTRY'!E:E,1,0),0)=0,0,1)</f>
        <v>0</v>
      </c>
      <c r="K367">
        <f>IF(_xlfn.IFNA(VLOOKUP($B367,'ŠIFRANT ZA INDUSTRY'!F:F,1,0),0)=0,0,1)</f>
        <v>0</v>
      </c>
      <c r="L367">
        <f>IF(_xlfn.IFNA(VLOOKUP($B367,'ŠIFRANT ZA INDUSTRY'!G:G,1,0),0)=0,0,1)</f>
        <v>0</v>
      </c>
      <c r="M367">
        <f>IF(_xlfn.IFNA(VLOOKUP($B367,'ŠIFRANT ZA INDUSTRY'!H:H,1,0),0)=0,0,1)</f>
        <v>0</v>
      </c>
      <c r="N367">
        <f>IF(_xlfn.IFNA(VLOOKUP($B367,'ŠIFRANT ZA INDUSTRY'!I:I,1,0),0)=0,0,1)</f>
        <v>0</v>
      </c>
      <c r="O367">
        <f>IF(_xlfn.IFNA(VLOOKUP($B367,'ŠIFRANT ZA INDUSTRY'!J:J,1,0),0)=0,0,1)</f>
        <v>0</v>
      </c>
      <c r="P367">
        <f>IF(_xlfn.IFNA(VLOOKUP($B367,'ŠIFRANT ZA INDUSTRY'!K:K,1,0),0)=0,0,1)</f>
        <v>0</v>
      </c>
      <c r="Q367">
        <f>IF(_xlfn.IFNA(VLOOKUP($B367,'ŠIFRANT ZA INDUSTRY'!L:L,1,0),0)=0,0,1)</f>
        <v>0</v>
      </c>
      <c r="R367">
        <f>IF(_xlfn.IFNA(VLOOKUP($B367,'ŠIFRANT ZA INDUSTRY'!M:M,1,0),0)=0,0,1)</f>
        <v>0</v>
      </c>
      <c r="S367">
        <f>IF(_xlfn.IFNA(VLOOKUP($B367,'ŠIFRANT ZA INDUSTRY'!N:N,1,0),0)=0,0,1)</f>
        <v>0</v>
      </c>
      <c r="T367" t="b">
        <f t="shared" si="24"/>
        <v>0</v>
      </c>
    </row>
    <row r="368" spans="1:20" x14ac:dyDescent="0.3">
      <c r="A368" t="str">
        <f t="shared" si="23"/>
        <v>46.51</v>
      </c>
      <c r="B368" s="44" t="s">
        <v>731</v>
      </c>
      <c r="C368" s="25"/>
      <c r="D368" s="25" t="s">
        <v>730</v>
      </c>
      <c r="E368">
        <f t="shared" si="26"/>
        <v>1</v>
      </c>
      <c r="F368">
        <f>IF(_xlfn.IFNA(VLOOKUP(B368,'ŠIFRANT ZA INDUSTRY'!A:A,1,0),0)=0,0,1)</f>
        <v>0</v>
      </c>
      <c r="G368">
        <f>IF(_xlfn.IFNA(VLOOKUP($B368,'ŠIFRANT ZA INDUSTRY'!B:B,1,0),0)=0,0,1)</f>
        <v>0</v>
      </c>
      <c r="H368">
        <f>IF(_xlfn.IFNA(VLOOKUP($B368,'ŠIFRANT ZA INDUSTRY'!C:C,1,0),0)=0,0,1)</f>
        <v>0</v>
      </c>
      <c r="I368">
        <f>IF(_xlfn.IFNA(VLOOKUP($B368,'ŠIFRANT ZA INDUSTRY'!D:D,1,0),0)=0,0,1)</f>
        <v>0</v>
      </c>
      <c r="J368">
        <f>IF(_xlfn.IFNA(VLOOKUP($B368,'ŠIFRANT ZA INDUSTRY'!E:E,1,0),0)=0,0,1)</f>
        <v>0</v>
      </c>
      <c r="K368">
        <f>IF(_xlfn.IFNA(VLOOKUP($B368,'ŠIFRANT ZA INDUSTRY'!F:F,1,0),0)=0,0,1)</f>
        <v>0</v>
      </c>
      <c r="L368">
        <f>IF(_xlfn.IFNA(VLOOKUP($B368,'ŠIFRANT ZA INDUSTRY'!G:G,1,0),0)=0,0,1)</f>
        <v>0</v>
      </c>
      <c r="M368">
        <f>IF(_xlfn.IFNA(VLOOKUP($B368,'ŠIFRANT ZA INDUSTRY'!H:H,1,0),0)=0,0,1)</f>
        <v>0</v>
      </c>
      <c r="N368">
        <f>IF(_xlfn.IFNA(VLOOKUP($B368,'ŠIFRANT ZA INDUSTRY'!I:I,1,0),0)=0,0,1)</f>
        <v>0</v>
      </c>
      <c r="O368">
        <f>IF(_xlfn.IFNA(VLOOKUP($B368,'ŠIFRANT ZA INDUSTRY'!J:J,1,0),0)=0,0,1)</f>
        <v>0</v>
      </c>
      <c r="P368">
        <f>IF(_xlfn.IFNA(VLOOKUP($B368,'ŠIFRANT ZA INDUSTRY'!K:K,1,0),0)=0,0,1)</f>
        <v>0</v>
      </c>
      <c r="Q368">
        <f>IF(_xlfn.IFNA(VLOOKUP($B368,'ŠIFRANT ZA INDUSTRY'!L:L,1,0),0)=0,0,1)</f>
        <v>0</v>
      </c>
      <c r="R368">
        <f>IF(_xlfn.IFNA(VLOOKUP($B368,'ŠIFRANT ZA INDUSTRY'!M:M,1,0),0)=0,0,1)</f>
        <v>0</v>
      </c>
      <c r="S368">
        <f>IF(_xlfn.IFNA(VLOOKUP($B368,'ŠIFRANT ZA INDUSTRY'!N:N,1,0),0)=0,0,1)</f>
        <v>0</v>
      </c>
      <c r="T368" t="b">
        <f t="shared" si="24"/>
        <v>0</v>
      </c>
    </row>
    <row r="369" spans="1:20" x14ac:dyDescent="0.3">
      <c r="A369" t="str">
        <f t="shared" si="23"/>
        <v>46.52</v>
      </c>
      <c r="B369" s="44" t="s">
        <v>733</v>
      </c>
      <c r="C369" s="25"/>
      <c r="D369" s="25" t="s">
        <v>732</v>
      </c>
      <c r="E369">
        <f t="shared" si="26"/>
        <v>1</v>
      </c>
      <c r="F369">
        <f>IF(_xlfn.IFNA(VLOOKUP(B369,'ŠIFRANT ZA INDUSTRY'!A:A,1,0),0)=0,0,1)</f>
        <v>0</v>
      </c>
      <c r="G369">
        <f>IF(_xlfn.IFNA(VLOOKUP($B369,'ŠIFRANT ZA INDUSTRY'!B:B,1,0),0)=0,0,1)</f>
        <v>0</v>
      </c>
      <c r="H369">
        <f>IF(_xlfn.IFNA(VLOOKUP($B369,'ŠIFRANT ZA INDUSTRY'!C:C,1,0),0)=0,0,1)</f>
        <v>0</v>
      </c>
      <c r="I369">
        <f>IF(_xlfn.IFNA(VLOOKUP($B369,'ŠIFRANT ZA INDUSTRY'!D:D,1,0),0)=0,0,1)</f>
        <v>0</v>
      </c>
      <c r="J369">
        <f>IF(_xlfn.IFNA(VLOOKUP($B369,'ŠIFRANT ZA INDUSTRY'!E:E,1,0),0)=0,0,1)</f>
        <v>0</v>
      </c>
      <c r="K369">
        <f>IF(_xlfn.IFNA(VLOOKUP($B369,'ŠIFRANT ZA INDUSTRY'!F:F,1,0),0)=0,0,1)</f>
        <v>0</v>
      </c>
      <c r="L369">
        <f>IF(_xlfn.IFNA(VLOOKUP($B369,'ŠIFRANT ZA INDUSTRY'!G:G,1,0),0)=0,0,1)</f>
        <v>0</v>
      </c>
      <c r="M369">
        <f>IF(_xlfn.IFNA(VLOOKUP($B369,'ŠIFRANT ZA INDUSTRY'!H:H,1,0),0)=0,0,1)</f>
        <v>0</v>
      </c>
      <c r="N369">
        <f>IF(_xlfn.IFNA(VLOOKUP($B369,'ŠIFRANT ZA INDUSTRY'!I:I,1,0),0)=0,0,1)</f>
        <v>0</v>
      </c>
      <c r="O369">
        <f>IF(_xlfn.IFNA(VLOOKUP($B369,'ŠIFRANT ZA INDUSTRY'!J:J,1,0),0)=0,0,1)</f>
        <v>0</v>
      </c>
      <c r="P369">
        <f>IF(_xlfn.IFNA(VLOOKUP($B369,'ŠIFRANT ZA INDUSTRY'!K:K,1,0),0)=0,0,1)</f>
        <v>0</v>
      </c>
      <c r="Q369">
        <f>IF(_xlfn.IFNA(VLOOKUP($B369,'ŠIFRANT ZA INDUSTRY'!L:L,1,0),0)=0,0,1)</f>
        <v>0</v>
      </c>
      <c r="R369">
        <f>IF(_xlfn.IFNA(VLOOKUP($B369,'ŠIFRANT ZA INDUSTRY'!M:M,1,0),0)=0,0,1)</f>
        <v>0</v>
      </c>
      <c r="S369">
        <f>IF(_xlfn.IFNA(VLOOKUP($B369,'ŠIFRANT ZA INDUSTRY'!N:N,1,0),0)=0,0,1)</f>
        <v>0</v>
      </c>
      <c r="T369" t="b">
        <f t="shared" si="24"/>
        <v>0</v>
      </c>
    </row>
    <row r="370" spans="1:20" x14ac:dyDescent="0.3">
      <c r="A370" t="str">
        <f t="shared" si="23"/>
        <v>46.61</v>
      </c>
      <c r="B370" s="44" t="s">
        <v>1114</v>
      </c>
      <c r="C370" s="25"/>
      <c r="D370" s="25" t="s">
        <v>734</v>
      </c>
      <c r="E370">
        <f t="shared" si="26"/>
        <v>1</v>
      </c>
      <c r="F370">
        <f>IF(_xlfn.IFNA(VLOOKUP(B370,'ŠIFRANT ZA INDUSTRY'!A:A,1,0),0)=0,0,1)</f>
        <v>0</v>
      </c>
      <c r="G370">
        <f>IF(_xlfn.IFNA(VLOOKUP($B370,'ŠIFRANT ZA INDUSTRY'!B:B,1,0),0)=0,0,1)</f>
        <v>0</v>
      </c>
      <c r="H370">
        <f>IF(_xlfn.IFNA(VLOOKUP($B370,'ŠIFRANT ZA INDUSTRY'!C:C,1,0),0)=0,0,1)</f>
        <v>0</v>
      </c>
      <c r="I370">
        <f>IF(_xlfn.IFNA(VLOOKUP($B370,'ŠIFRANT ZA INDUSTRY'!D:D,1,0),0)=0,0,1)</f>
        <v>0</v>
      </c>
      <c r="J370">
        <f>IF(_xlfn.IFNA(VLOOKUP($B370,'ŠIFRANT ZA INDUSTRY'!E:E,1,0),0)=0,0,1)</f>
        <v>0</v>
      </c>
      <c r="K370">
        <f>IF(_xlfn.IFNA(VLOOKUP($B370,'ŠIFRANT ZA INDUSTRY'!F:F,1,0),0)=0,0,1)</f>
        <v>0</v>
      </c>
      <c r="L370">
        <f>IF(_xlfn.IFNA(VLOOKUP($B370,'ŠIFRANT ZA INDUSTRY'!G:G,1,0),0)=0,0,1)</f>
        <v>0</v>
      </c>
      <c r="M370">
        <f>IF(_xlfn.IFNA(VLOOKUP($B370,'ŠIFRANT ZA INDUSTRY'!H:H,1,0),0)=0,0,1)</f>
        <v>0</v>
      </c>
      <c r="N370">
        <f>IF(_xlfn.IFNA(VLOOKUP($B370,'ŠIFRANT ZA INDUSTRY'!I:I,1,0),0)=0,0,1)</f>
        <v>0</v>
      </c>
      <c r="O370">
        <f>IF(_xlfn.IFNA(VLOOKUP($B370,'ŠIFRANT ZA INDUSTRY'!J:J,1,0),0)=0,0,1)</f>
        <v>0</v>
      </c>
      <c r="P370">
        <f>IF(_xlfn.IFNA(VLOOKUP($B370,'ŠIFRANT ZA INDUSTRY'!K:K,1,0),0)=0,0,1)</f>
        <v>0</v>
      </c>
      <c r="Q370">
        <f>IF(_xlfn.IFNA(VLOOKUP($B370,'ŠIFRANT ZA INDUSTRY'!L:L,1,0),0)=0,0,1)</f>
        <v>0</v>
      </c>
      <c r="R370">
        <f>IF(_xlfn.IFNA(VLOOKUP($B370,'ŠIFRANT ZA INDUSTRY'!M:M,1,0),0)=0,0,1)</f>
        <v>0</v>
      </c>
      <c r="S370">
        <f>IF(_xlfn.IFNA(VLOOKUP($B370,'ŠIFRANT ZA INDUSTRY'!N:N,1,0),0)=0,0,1)</f>
        <v>0</v>
      </c>
      <c r="T370" t="b">
        <f t="shared" si="24"/>
        <v>0</v>
      </c>
    </row>
    <row r="371" spans="1:20" x14ac:dyDescent="0.3">
      <c r="A371" t="str">
        <f t="shared" si="23"/>
        <v>46.62</v>
      </c>
      <c r="B371" s="44" t="s">
        <v>1116</v>
      </c>
      <c r="C371" s="25"/>
      <c r="D371" s="25" t="s">
        <v>1115</v>
      </c>
      <c r="E371">
        <f t="shared" si="26"/>
        <v>1</v>
      </c>
      <c r="F371">
        <f>IF(_xlfn.IFNA(VLOOKUP(B371,'ŠIFRANT ZA INDUSTRY'!A:A,1,0),0)=0,0,1)</f>
        <v>0</v>
      </c>
      <c r="G371">
        <f>IF(_xlfn.IFNA(VLOOKUP($B371,'ŠIFRANT ZA INDUSTRY'!B:B,1,0),0)=0,0,1)</f>
        <v>0</v>
      </c>
      <c r="H371">
        <f>IF(_xlfn.IFNA(VLOOKUP($B371,'ŠIFRANT ZA INDUSTRY'!C:C,1,0),0)=0,0,1)</f>
        <v>0</v>
      </c>
      <c r="I371">
        <f>IF(_xlfn.IFNA(VLOOKUP($B371,'ŠIFRANT ZA INDUSTRY'!D:D,1,0),0)=0,0,1)</f>
        <v>0</v>
      </c>
      <c r="J371">
        <f>IF(_xlfn.IFNA(VLOOKUP($B371,'ŠIFRANT ZA INDUSTRY'!E:E,1,0),0)=0,0,1)</f>
        <v>0</v>
      </c>
      <c r="K371">
        <f>IF(_xlfn.IFNA(VLOOKUP($B371,'ŠIFRANT ZA INDUSTRY'!F:F,1,0),0)=0,0,1)</f>
        <v>0</v>
      </c>
      <c r="L371">
        <f>IF(_xlfn.IFNA(VLOOKUP($B371,'ŠIFRANT ZA INDUSTRY'!G:G,1,0),0)=0,0,1)</f>
        <v>0</v>
      </c>
      <c r="M371">
        <f>IF(_xlfn.IFNA(VLOOKUP($B371,'ŠIFRANT ZA INDUSTRY'!H:H,1,0),0)=0,0,1)</f>
        <v>0</v>
      </c>
      <c r="N371">
        <f>IF(_xlfn.IFNA(VLOOKUP($B371,'ŠIFRANT ZA INDUSTRY'!I:I,1,0),0)=0,0,1)</f>
        <v>0</v>
      </c>
      <c r="O371">
        <f>IF(_xlfn.IFNA(VLOOKUP($B371,'ŠIFRANT ZA INDUSTRY'!J:J,1,0),0)=0,0,1)</f>
        <v>0</v>
      </c>
      <c r="P371">
        <f>IF(_xlfn.IFNA(VLOOKUP($B371,'ŠIFRANT ZA INDUSTRY'!K:K,1,0),0)=0,0,1)</f>
        <v>0</v>
      </c>
      <c r="Q371">
        <f>IF(_xlfn.IFNA(VLOOKUP($B371,'ŠIFRANT ZA INDUSTRY'!L:L,1,0),0)=0,0,1)</f>
        <v>0</v>
      </c>
      <c r="R371">
        <f>IF(_xlfn.IFNA(VLOOKUP($B371,'ŠIFRANT ZA INDUSTRY'!M:M,1,0),0)=0,0,1)</f>
        <v>0</v>
      </c>
      <c r="S371">
        <f>IF(_xlfn.IFNA(VLOOKUP($B371,'ŠIFRANT ZA INDUSTRY'!N:N,1,0),0)=0,0,1)</f>
        <v>0</v>
      </c>
      <c r="T371" t="b">
        <f t="shared" si="24"/>
        <v>0</v>
      </c>
    </row>
    <row r="372" spans="1:20" x14ac:dyDescent="0.3">
      <c r="A372" t="str">
        <f t="shared" si="23"/>
        <v>46.63</v>
      </c>
      <c r="B372" s="44" t="s">
        <v>1118</v>
      </c>
      <c r="C372" s="25"/>
      <c r="D372" s="25" t="s">
        <v>1117</v>
      </c>
      <c r="E372">
        <f t="shared" si="26"/>
        <v>1</v>
      </c>
      <c r="F372">
        <f>IF(_xlfn.IFNA(VLOOKUP(B372,'ŠIFRANT ZA INDUSTRY'!A:A,1,0),0)=0,0,1)</f>
        <v>0</v>
      </c>
      <c r="G372">
        <f>IF(_xlfn.IFNA(VLOOKUP($B372,'ŠIFRANT ZA INDUSTRY'!B:B,1,0),0)=0,0,1)</f>
        <v>0</v>
      </c>
      <c r="H372">
        <f>IF(_xlfn.IFNA(VLOOKUP($B372,'ŠIFRANT ZA INDUSTRY'!C:C,1,0),0)=0,0,1)</f>
        <v>0</v>
      </c>
      <c r="I372">
        <f>IF(_xlfn.IFNA(VLOOKUP($B372,'ŠIFRANT ZA INDUSTRY'!D:D,1,0),0)=0,0,1)</f>
        <v>0</v>
      </c>
      <c r="J372">
        <f>IF(_xlfn.IFNA(VLOOKUP($B372,'ŠIFRANT ZA INDUSTRY'!E:E,1,0),0)=0,0,1)</f>
        <v>0</v>
      </c>
      <c r="K372">
        <f>IF(_xlfn.IFNA(VLOOKUP($B372,'ŠIFRANT ZA INDUSTRY'!F:F,1,0),0)=0,0,1)</f>
        <v>0</v>
      </c>
      <c r="L372">
        <f>IF(_xlfn.IFNA(VLOOKUP($B372,'ŠIFRANT ZA INDUSTRY'!G:G,1,0),0)=0,0,1)</f>
        <v>0</v>
      </c>
      <c r="M372">
        <f>IF(_xlfn.IFNA(VLOOKUP($B372,'ŠIFRANT ZA INDUSTRY'!H:H,1,0),0)=0,0,1)</f>
        <v>0</v>
      </c>
      <c r="N372">
        <f>IF(_xlfn.IFNA(VLOOKUP($B372,'ŠIFRANT ZA INDUSTRY'!I:I,1,0),0)=0,0,1)</f>
        <v>0</v>
      </c>
      <c r="O372">
        <f>IF(_xlfn.IFNA(VLOOKUP($B372,'ŠIFRANT ZA INDUSTRY'!J:J,1,0),0)=0,0,1)</f>
        <v>0</v>
      </c>
      <c r="P372">
        <f>IF(_xlfn.IFNA(VLOOKUP($B372,'ŠIFRANT ZA INDUSTRY'!K:K,1,0),0)=0,0,1)</f>
        <v>0</v>
      </c>
      <c r="Q372">
        <f>IF(_xlfn.IFNA(VLOOKUP($B372,'ŠIFRANT ZA INDUSTRY'!L:L,1,0),0)=0,0,1)</f>
        <v>0</v>
      </c>
      <c r="R372">
        <f>IF(_xlfn.IFNA(VLOOKUP($B372,'ŠIFRANT ZA INDUSTRY'!M:M,1,0),0)=0,0,1)</f>
        <v>0</v>
      </c>
      <c r="S372">
        <f>IF(_xlfn.IFNA(VLOOKUP($B372,'ŠIFRANT ZA INDUSTRY'!N:N,1,0),0)=0,0,1)</f>
        <v>0</v>
      </c>
      <c r="T372" t="b">
        <f t="shared" si="24"/>
        <v>0</v>
      </c>
    </row>
    <row r="373" spans="1:20" x14ac:dyDescent="0.3">
      <c r="A373" t="str">
        <f t="shared" si="23"/>
        <v>46.64</v>
      </c>
      <c r="B373" s="44" t="s">
        <v>1120</v>
      </c>
      <c r="C373" s="25"/>
      <c r="D373" s="25" t="s">
        <v>1119</v>
      </c>
      <c r="E373">
        <f t="shared" si="26"/>
        <v>1</v>
      </c>
      <c r="F373">
        <f>IF(_xlfn.IFNA(VLOOKUP(B373,'ŠIFRANT ZA INDUSTRY'!A:A,1,0),0)=0,0,1)</f>
        <v>0</v>
      </c>
      <c r="G373">
        <f>IF(_xlfn.IFNA(VLOOKUP($B373,'ŠIFRANT ZA INDUSTRY'!B:B,1,0),0)=0,0,1)</f>
        <v>0</v>
      </c>
      <c r="H373">
        <f>IF(_xlfn.IFNA(VLOOKUP($B373,'ŠIFRANT ZA INDUSTRY'!C:C,1,0),0)=0,0,1)</f>
        <v>0</v>
      </c>
      <c r="I373">
        <f>IF(_xlfn.IFNA(VLOOKUP($B373,'ŠIFRANT ZA INDUSTRY'!D:D,1,0),0)=0,0,1)</f>
        <v>0</v>
      </c>
      <c r="J373">
        <f>IF(_xlfn.IFNA(VLOOKUP($B373,'ŠIFRANT ZA INDUSTRY'!E:E,1,0),0)=0,0,1)</f>
        <v>0</v>
      </c>
      <c r="K373">
        <f>IF(_xlfn.IFNA(VLOOKUP($B373,'ŠIFRANT ZA INDUSTRY'!F:F,1,0),0)=0,0,1)</f>
        <v>0</v>
      </c>
      <c r="L373">
        <f>IF(_xlfn.IFNA(VLOOKUP($B373,'ŠIFRANT ZA INDUSTRY'!G:G,1,0),0)=0,0,1)</f>
        <v>0</v>
      </c>
      <c r="M373">
        <f>IF(_xlfn.IFNA(VLOOKUP($B373,'ŠIFRANT ZA INDUSTRY'!H:H,1,0),0)=0,0,1)</f>
        <v>0</v>
      </c>
      <c r="N373">
        <f>IF(_xlfn.IFNA(VLOOKUP($B373,'ŠIFRANT ZA INDUSTRY'!I:I,1,0),0)=0,0,1)</f>
        <v>0</v>
      </c>
      <c r="O373">
        <f>IF(_xlfn.IFNA(VLOOKUP($B373,'ŠIFRANT ZA INDUSTRY'!J:J,1,0),0)=0,0,1)</f>
        <v>0</v>
      </c>
      <c r="P373">
        <f>IF(_xlfn.IFNA(VLOOKUP($B373,'ŠIFRANT ZA INDUSTRY'!K:K,1,0),0)=0,0,1)</f>
        <v>0</v>
      </c>
      <c r="Q373">
        <f>IF(_xlfn.IFNA(VLOOKUP($B373,'ŠIFRANT ZA INDUSTRY'!L:L,1,0),0)=0,0,1)</f>
        <v>0</v>
      </c>
      <c r="R373">
        <f>IF(_xlfn.IFNA(VLOOKUP($B373,'ŠIFRANT ZA INDUSTRY'!M:M,1,0),0)=0,0,1)</f>
        <v>0</v>
      </c>
      <c r="S373">
        <f>IF(_xlfn.IFNA(VLOOKUP($B373,'ŠIFRANT ZA INDUSTRY'!N:N,1,0),0)=0,0,1)</f>
        <v>0</v>
      </c>
      <c r="T373" t="b">
        <f t="shared" si="24"/>
        <v>0</v>
      </c>
    </row>
    <row r="374" spans="1:20" x14ac:dyDescent="0.3">
      <c r="A374" t="str">
        <f t="shared" si="23"/>
        <v>46.65</v>
      </c>
      <c r="B374" s="44" t="s">
        <v>1122</v>
      </c>
      <c r="C374" s="25"/>
      <c r="D374" s="25" t="s">
        <v>1121</v>
      </c>
      <c r="E374">
        <f t="shared" si="26"/>
        <v>1</v>
      </c>
      <c r="F374">
        <f>IF(_xlfn.IFNA(VLOOKUP(B374,'ŠIFRANT ZA INDUSTRY'!A:A,1,0),0)=0,0,1)</f>
        <v>0</v>
      </c>
      <c r="G374">
        <f>IF(_xlfn.IFNA(VLOOKUP($B374,'ŠIFRANT ZA INDUSTRY'!B:B,1,0),0)=0,0,1)</f>
        <v>0</v>
      </c>
      <c r="H374">
        <f>IF(_xlfn.IFNA(VLOOKUP($B374,'ŠIFRANT ZA INDUSTRY'!C:C,1,0),0)=0,0,1)</f>
        <v>0</v>
      </c>
      <c r="I374">
        <f>IF(_xlfn.IFNA(VLOOKUP($B374,'ŠIFRANT ZA INDUSTRY'!D:D,1,0),0)=0,0,1)</f>
        <v>0</v>
      </c>
      <c r="J374">
        <f>IF(_xlfn.IFNA(VLOOKUP($B374,'ŠIFRANT ZA INDUSTRY'!E:E,1,0),0)=0,0,1)</f>
        <v>0</v>
      </c>
      <c r="K374">
        <f>IF(_xlfn.IFNA(VLOOKUP($B374,'ŠIFRANT ZA INDUSTRY'!F:F,1,0),0)=0,0,1)</f>
        <v>0</v>
      </c>
      <c r="L374">
        <f>IF(_xlfn.IFNA(VLOOKUP($B374,'ŠIFRANT ZA INDUSTRY'!G:G,1,0),0)=0,0,1)</f>
        <v>0</v>
      </c>
      <c r="M374">
        <f>IF(_xlfn.IFNA(VLOOKUP($B374,'ŠIFRANT ZA INDUSTRY'!H:H,1,0),0)=0,0,1)</f>
        <v>0</v>
      </c>
      <c r="N374">
        <f>IF(_xlfn.IFNA(VLOOKUP($B374,'ŠIFRANT ZA INDUSTRY'!I:I,1,0),0)=0,0,1)</f>
        <v>0</v>
      </c>
      <c r="O374">
        <f>IF(_xlfn.IFNA(VLOOKUP($B374,'ŠIFRANT ZA INDUSTRY'!J:J,1,0),0)=0,0,1)</f>
        <v>0</v>
      </c>
      <c r="P374">
        <f>IF(_xlfn.IFNA(VLOOKUP($B374,'ŠIFRANT ZA INDUSTRY'!K:K,1,0),0)=0,0,1)</f>
        <v>0</v>
      </c>
      <c r="Q374">
        <f>IF(_xlfn.IFNA(VLOOKUP($B374,'ŠIFRANT ZA INDUSTRY'!L:L,1,0),0)=0,0,1)</f>
        <v>0</v>
      </c>
      <c r="R374">
        <f>IF(_xlfn.IFNA(VLOOKUP($B374,'ŠIFRANT ZA INDUSTRY'!M:M,1,0),0)=0,0,1)</f>
        <v>0</v>
      </c>
      <c r="S374">
        <f>IF(_xlfn.IFNA(VLOOKUP($B374,'ŠIFRANT ZA INDUSTRY'!N:N,1,0),0)=0,0,1)</f>
        <v>0</v>
      </c>
      <c r="T374" t="b">
        <f t="shared" si="24"/>
        <v>0</v>
      </c>
    </row>
    <row r="375" spans="1:20" x14ac:dyDescent="0.3">
      <c r="A375" t="str">
        <f t="shared" si="23"/>
        <v>46.66</v>
      </c>
      <c r="B375" s="44" t="s">
        <v>1124</v>
      </c>
      <c r="C375" s="25"/>
      <c r="D375" s="25" t="s">
        <v>1123</v>
      </c>
      <c r="E375">
        <f t="shared" si="26"/>
        <v>1</v>
      </c>
      <c r="F375">
        <f>IF(_xlfn.IFNA(VLOOKUP(B375,'ŠIFRANT ZA INDUSTRY'!A:A,1,0),0)=0,0,1)</f>
        <v>0</v>
      </c>
      <c r="G375">
        <f>IF(_xlfn.IFNA(VLOOKUP($B375,'ŠIFRANT ZA INDUSTRY'!B:B,1,0),0)=0,0,1)</f>
        <v>0</v>
      </c>
      <c r="H375">
        <f>IF(_xlfn.IFNA(VLOOKUP($B375,'ŠIFRANT ZA INDUSTRY'!C:C,1,0),0)=0,0,1)</f>
        <v>0</v>
      </c>
      <c r="I375">
        <f>IF(_xlfn.IFNA(VLOOKUP($B375,'ŠIFRANT ZA INDUSTRY'!D:D,1,0),0)=0,0,1)</f>
        <v>0</v>
      </c>
      <c r="J375">
        <f>IF(_xlfn.IFNA(VLOOKUP($B375,'ŠIFRANT ZA INDUSTRY'!E:E,1,0),0)=0,0,1)</f>
        <v>0</v>
      </c>
      <c r="K375">
        <f>IF(_xlfn.IFNA(VLOOKUP($B375,'ŠIFRANT ZA INDUSTRY'!F:F,1,0),0)=0,0,1)</f>
        <v>0</v>
      </c>
      <c r="L375">
        <f>IF(_xlfn.IFNA(VLOOKUP($B375,'ŠIFRANT ZA INDUSTRY'!G:G,1,0),0)=0,0,1)</f>
        <v>0</v>
      </c>
      <c r="M375">
        <f>IF(_xlfn.IFNA(VLOOKUP($B375,'ŠIFRANT ZA INDUSTRY'!H:H,1,0),0)=0,0,1)</f>
        <v>0</v>
      </c>
      <c r="N375">
        <f>IF(_xlfn.IFNA(VLOOKUP($B375,'ŠIFRANT ZA INDUSTRY'!I:I,1,0),0)=0,0,1)</f>
        <v>0</v>
      </c>
      <c r="O375">
        <f>IF(_xlfn.IFNA(VLOOKUP($B375,'ŠIFRANT ZA INDUSTRY'!J:J,1,0),0)=0,0,1)</f>
        <v>0</v>
      </c>
      <c r="P375">
        <f>IF(_xlfn.IFNA(VLOOKUP($B375,'ŠIFRANT ZA INDUSTRY'!K:K,1,0),0)=0,0,1)</f>
        <v>0</v>
      </c>
      <c r="Q375">
        <f>IF(_xlfn.IFNA(VLOOKUP($B375,'ŠIFRANT ZA INDUSTRY'!L:L,1,0),0)=0,0,1)</f>
        <v>0</v>
      </c>
      <c r="R375">
        <f>IF(_xlfn.IFNA(VLOOKUP($B375,'ŠIFRANT ZA INDUSTRY'!M:M,1,0),0)=0,0,1)</f>
        <v>0</v>
      </c>
      <c r="S375">
        <f>IF(_xlfn.IFNA(VLOOKUP($B375,'ŠIFRANT ZA INDUSTRY'!N:N,1,0),0)=0,0,1)</f>
        <v>0</v>
      </c>
      <c r="T375" t="b">
        <f t="shared" si="24"/>
        <v>0</v>
      </c>
    </row>
    <row r="376" spans="1:20" x14ac:dyDescent="0.3">
      <c r="A376" t="str">
        <f t="shared" si="23"/>
        <v>46.69</v>
      </c>
      <c r="B376" s="44" t="s">
        <v>1126</v>
      </c>
      <c r="C376" s="25"/>
      <c r="D376" s="25" t="s">
        <v>1125</v>
      </c>
      <c r="E376">
        <f t="shared" si="26"/>
        <v>1</v>
      </c>
      <c r="F376">
        <f>IF(_xlfn.IFNA(VLOOKUP(B376,'ŠIFRANT ZA INDUSTRY'!A:A,1,0),0)=0,0,1)</f>
        <v>0</v>
      </c>
      <c r="G376">
        <f>IF(_xlfn.IFNA(VLOOKUP($B376,'ŠIFRANT ZA INDUSTRY'!B:B,1,0),0)=0,0,1)</f>
        <v>0</v>
      </c>
      <c r="H376">
        <f>IF(_xlfn.IFNA(VLOOKUP($B376,'ŠIFRANT ZA INDUSTRY'!C:C,1,0),0)=0,0,1)</f>
        <v>0</v>
      </c>
      <c r="I376">
        <f>IF(_xlfn.IFNA(VLOOKUP($B376,'ŠIFRANT ZA INDUSTRY'!D:D,1,0),0)=0,0,1)</f>
        <v>0</v>
      </c>
      <c r="J376">
        <f>IF(_xlfn.IFNA(VLOOKUP($B376,'ŠIFRANT ZA INDUSTRY'!E:E,1,0),0)=0,0,1)</f>
        <v>0</v>
      </c>
      <c r="K376">
        <f>IF(_xlfn.IFNA(VLOOKUP($B376,'ŠIFRANT ZA INDUSTRY'!F:F,1,0),0)=0,0,1)</f>
        <v>0</v>
      </c>
      <c r="L376">
        <f>IF(_xlfn.IFNA(VLOOKUP($B376,'ŠIFRANT ZA INDUSTRY'!G:G,1,0),0)=0,0,1)</f>
        <v>0</v>
      </c>
      <c r="M376">
        <f>IF(_xlfn.IFNA(VLOOKUP($B376,'ŠIFRANT ZA INDUSTRY'!H:H,1,0),0)=0,0,1)</f>
        <v>0</v>
      </c>
      <c r="N376">
        <f>IF(_xlfn.IFNA(VLOOKUP($B376,'ŠIFRANT ZA INDUSTRY'!I:I,1,0),0)=0,0,1)</f>
        <v>0</v>
      </c>
      <c r="O376">
        <f>IF(_xlfn.IFNA(VLOOKUP($B376,'ŠIFRANT ZA INDUSTRY'!J:J,1,0),0)=0,0,1)</f>
        <v>0</v>
      </c>
      <c r="P376">
        <f>IF(_xlfn.IFNA(VLOOKUP($B376,'ŠIFRANT ZA INDUSTRY'!K:K,1,0),0)=0,0,1)</f>
        <v>0</v>
      </c>
      <c r="Q376">
        <f>IF(_xlfn.IFNA(VLOOKUP($B376,'ŠIFRANT ZA INDUSTRY'!L:L,1,0),0)=0,0,1)</f>
        <v>0</v>
      </c>
      <c r="R376">
        <f>IF(_xlfn.IFNA(VLOOKUP($B376,'ŠIFRANT ZA INDUSTRY'!M:M,1,0),0)=0,0,1)</f>
        <v>0</v>
      </c>
      <c r="S376">
        <f>IF(_xlfn.IFNA(VLOOKUP($B376,'ŠIFRANT ZA INDUSTRY'!N:N,1,0),0)=0,0,1)</f>
        <v>0</v>
      </c>
      <c r="T376" t="b">
        <f t="shared" si="24"/>
        <v>0</v>
      </c>
    </row>
    <row r="377" spans="1:20" x14ac:dyDescent="0.3">
      <c r="A377" t="str">
        <f t="shared" si="23"/>
        <v>46.71</v>
      </c>
      <c r="B377" s="44" t="s">
        <v>1128</v>
      </c>
      <c r="C377" s="25"/>
      <c r="D377" s="25" t="s">
        <v>1127</v>
      </c>
      <c r="E377">
        <f t="shared" si="26"/>
        <v>1</v>
      </c>
      <c r="F377">
        <f>IF(_xlfn.IFNA(VLOOKUP(B377,'ŠIFRANT ZA INDUSTRY'!A:A,1,0),0)=0,0,1)</f>
        <v>1</v>
      </c>
      <c r="G377">
        <f>IF(_xlfn.IFNA(VLOOKUP($B377,'ŠIFRANT ZA INDUSTRY'!B:B,1,0),0)=0,0,1)</f>
        <v>0</v>
      </c>
      <c r="H377">
        <f>IF(_xlfn.IFNA(VLOOKUP($B377,'ŠIFRANT ZA INDUSTRY'!C:C,1,0),0)=0,0,1)</f>
        <v>0</v>
      </c>
      <c r="I377">
        <f>IF(_xlfn.IFNA(VLOOKUP($B377,'ŠIFRANT ZA INDUSTRY'!D:D,1,0),0)=0,0,1)</f>
        <v>0</v>
      </c>
      <c r="J377">
        <f>IF(_xlfn.IFNA(VLOOKUP($B377,'ŠIFRANT ZA INDUSTRY'!E:E,1,0),0)=0,0,1)</f>
        <v>0</v>
      </c>
      <c r="K377">
        <f>IF(_xlfn.IFNA(VLOOKUP($B377,'ŠIFRANT ZA INDUSTRY'!F:F,1,0),0)=0,0,1)</f>
        <v>0</v>
      </c>
      <c r="L377">
        <f>IF(_xlfn.IFNA(VLOOKUP($B377,'ŠIFRANT ZA INDUSTRY'!G:G,1,0),0)=0,0,1)</f>
        <v>0</v>
      </c>
      <c r="M377">
        <f>IF(_xlfn.IFNA(VLOOKUP($B377,'ŠIFRANT ZA INDUSTRY'!H:H,1,0),0)=0,0,1)</f>
        <v>0</v>
      </c>
      <c r="N377">
        <f>IF(_xlfn.IFNA(VLOOKUP($B377,'ŠIFRANT ZA INDUSTRY'!I:I,1,0),0)=0,0,1)</f>
        <v>0</v>
      </c>
      <c r="O377">
        <f>IF(_xlfn.IFNA(VLOOKUP($B377,'ŠIFRANT ZA INDUSTRY'!J:J,1,0),0)=0,0,1)</f>
        <v>0</v>
      </c>
      <c r="P377">
        <f>IF(_xlfn.IFNA(VLOOKUP($B377,'ŠIFRANT ZA INDUSTRY'!K:K,1,0),0)=0,0,1)</f>
        <v>0</v>
      </c>
      <c r="Q377">
        <f>IF(_xlfn.IFNA(VLOOKUP($B377,'ŠIFRANT ZA INDUSTRY'!L:L,1,0),0)=0,0,1)</f>
        <v>0</v>
      </c>
      <c r="R377">
        <f>IF(_xlfn.IFNA(VLOOKUP($B377,'ŠIFRANT ZA INDUSTRY'!M:M,1,0),0)=0,0,1)</f>
        <v>0</v>
      </c>
      <c r="S377">
        <f>IF(_xlfn.IFNA(VLOOKUP($B377,'ŠIFRANT ZA INDUSTRY'!N:N,1,0),0)=0,0,1)</f>
        <v>0</v>
      </c>
      <c r="T377" t="b">
        <f t="shared" si="24"/>
        <v>1</v>
      </c>
    </row>
    <row r="378" spans="1:20" x14ac:dyDescent="0.3">
      <c r="A378" t="str">
        <f t="shared" si="23"/>
        <v>46.72</v>
      </c>
      <c r="B378" s="44" t="s">
        <v>1130</v>
      </c>
      <c r="C378" s="25"/>
      <c r="D378" s="25" t="s">
        <v>1129</v>
      </c>
      <c r="E378">
        <f t="shared" si="26"/>
        <v>1</v>
      </c>
      <c r="F378">
        <f>IF(_xlfn.IFNA(VLOOKUP(B378,'ŠIFRANT ZA INDUSTRY'!A:A,1,0),0)=0,0,1)</f>
        <v>0</v>
      </c>
      <c r="G378">
        <f>IF(_xlfn.IFNA(VLOOKUP($B378,'ŠIFRANT ZA INDUSTRY'!B:B,1,0),0)=0,0,1)</f>
        <v>0</v>
      </c>
      <c r="H378">
        <f>IF(_xlfn.IFNA(VLOOKUP($B378,'ŠIFRANT ZA INDUSTRY'!C:C,1,0),0)=0,0,1)</f>
        <v>0</v>
      </c>
      <c r="I378">
        <f>IF(_xlfn.IFNA(VLOOKUP($B378,'ŠIFRANT ZA INDUSTRY'!D:D,1,0),0)=0,0,1)</f>
        <v>0</v>
      </c>
      <c r="J378">
        <f>IF(_xlfn.IFNA(VLOOKUP($B378,'ŠIFRANT ZA INDUSTRY'!E:E,1,0),0)=0,0,1)</f>
        <v>0</v>
      </c>
      <c r="K378">
        <f>IF(_xlfn.IFNA(VLOOKUP($B378,'ŠIFRANT ZA INDUSTRY'!F:F,1,0),0)=0,0,1)</f>
        <v>0</v>
      </c>
      <c r="L378">
        <f>IF(_xlfn.IFNA(VLOOKUP($B378,'ŠIFRANT ZA INDUSTRY'!G:G,1,0),0)=0,0,1)</f>
        <v>0</v>
      </c>
      <c r="M378">
        <f>IF(_xlfn.IFNA(VLOOKUP($B378,'ŠIFRANT ZA INDUSTRY'!H:H,1,0),0)=0,0,1)</f>
        <v>0</v>
      </c>
      <c r="N378">
        <f>IF(_xlfn.IFNA(VLOOKUP($B378,'ŠIFRANT ZA INDUSTRY'!I:I,1,0),0)=0,0,1)</f>
        <v>0</v>
      </c>
      <c r="O378">
        <f>IF(_xlfn.IFNA(VLOOKUP($B378,'ŠIFRANT ZA INDUSTRY'!J:J,1,0),0)=0,0,1)</f>
        <v>0</v>
      </c>
      <c r="P378">
        <f>IF(_xlfn.IFNA(VLOOKUP($B378,'ŠIFRANT ZA INDUSTRY'!K:K,1,0),0)=0,0,1)</f>
        <v>0</v>
      </c>
      <c r="Q378">
        <f>IF(_xlfn.IFNA(VLOOKUP($B378,'ŠIFRANT ZA INDUSTRY'!L:L,1,0),0)=0,0,1)</f>
        <v>0</v>
      </c>
      <c r="R378">
        <f>IF(_xlfn.IFNA(VLOOKUP($B378,'ŠIFRANT ZA INDUSTRY'!M:M,1,0),0)=0,0,1)</f>
        <v>0</v>
      </c>
      <c r="S378">
        <f>IF(_xlfn.IFNA(VLOOKUP($B378,'ŠIFRANT ZA INDUSTRY'!N:N,1,0),0)=0,0,1)</f>
        <v>0</v>
      </c>
      <c r="T378" t="b">
        <f t="shared" si="24"/>
        <v>0</v>
      </c>
    </row>
    <row r="379" spans="1:20" x14ac:dyDescent="0.3">
      <c r="A379" t="str">
        <f t="shared" si="23"/>
        <v>46.73</v>
      </c>
      <c r="B379" s="44" t="s">
        <v>1132</v>
      </c>
      <c r="C379" s="25"/>
      <c r="D379" s="25" t="s">
        <v>1131</v>
      </c>
      <c r="E379">
        <f t="shared" si="26"/>
        <v>1</v>
      </c>
      <c r="F379">
        <f>IF(_xlfn.IFNA(VLOOKUP(B379,'ŠIFRANT ZA INDUSTRY'!A:A,1,0),0)=0,0,1)</f>
        <v>0</v>
      </c>
      <c r="G379">
        <f>IF(_xlfn.IFNA(VLOOKUP($B379,'ŠIFRANT ZA INDUSTRY'!B:B,1,0),0)=0,0,1)</f>
        <v>0</v>
      </c>
      <c r="H379">
        <f>IF(_xlfn.IFNA(VLOOKUP($B379,'ŠIFRANT ZA INDUSTRY'!C:C,1,0),0)=0,0,1)</f>
        <v>0</v>
      </c>
      <c r="I379">
        <f>IF(_xlfn.IFNA(VLOOKUP($B379,'ŠIFRANT ZA INDUSTRY'!D:D,1,0),0)=0,0,1)</f>
        <v>1</v>
      </c>
      <c r="J379">
        <f>IF(_xlfn.IFNA(VLOOKUP($B379,'ŠIFRANT ZA INDUSTRY'!E:E,1,0),0)=0,0,1)</f>
        <v>0</v>
      </c>
      <c r="K379">
        <f>IF(_xlfn.IFNA(VLOOKUP($B379,'ŠIFRANT ZA INDUSTRY'!F:F,1,0),0)=0,0,1)</f>
        <v>0</v>
      </c>
      <c r="L379">
        <f>IF(_xlfn.IFNA(VLOOKUP($B379,'ŠIFRANT ZA INDUSTRY'!G:G,1,0),0)=0,0,1)</f>
        <v>0</v>
      </c>
      <c r="M379">
        <f>IF(_xlfn.IFNA(VLOOKUP($B379,'ŠIFRANT ZA INDUSTRY'!H:H,1,0),0)=0,0,1)</f>
        <v>0</v>
      </c>
      <c r="N379">
        <f>IF(_xlfn.IFNA(VLOOKUP($B379,'ŠIFRANT ZA INDUSTRY'!I:I,1,0),0)=0,0,1)</f>
        <v>0</v>
      </c>
      <c r="O379">
        <f>IF(_xlfn.IFNA(VLOOKUP($B379,'ŠIFRANT ZA INDUSTRY'!J:J,1,0),0)=0,0,1)</f>
        <v>0</v>
      </c>
      <c r="P379">
        <f>IF(_xlfn.IFNA(VLOOKUP($B379,'ŠIFRANT ZA INDUSTRY'!K:K,1,0),0)=0,0,1)</f>
        <v>0</v>
      </c>
      <c r="Q379">
        <f>IF(_xlfn.IFNA(VLOOKUP($B379,'ŠIFRANT ZA INDUSTRY'!L:L,1,0),0)=0,0,1)</f>
        <v>0</v>
      </c>
      <c r="R379">
        <f>IF(_xlfn.IFNA(VLOOKUP($B379,'ŠIFRANT ZA INDUSTRY'!M:M,1,0),0)=0,0,1)</f>
        <v>0</v>
      </c>
      <c r="S379">
        <f>IF(_xlfn.IFNA(VLOOKUP($B379,'ŠIFRANT ZA INDUSTRY'!N:N,1,0),0)=0,0,1)</f>
        <v>0</v>
      </c>
      <c r="T379" t="b">
        <f t="shared" si="24"/>
        <v>1</v>
      </c>
    </row>
    <row r="380" spans="1:20" x14ac:dyDescent="0.3">
      <c r="A380" t="str">
        <f t="shared" si="23"/>
        <v>46.74</v>
      </c>
      <c r="B380" s="44" t="s">
        <v>1134</v>
      </c>
      <c r="C380" s="25"/>
      <c r="D380" s="25" t="s">
        <v>1133</v>
      </c>
      <c r="E380">
        <f t="shared" si="26"/>
        <v>1</v>
      </c>
      <c r="F380">
        <f>IF(_xlfn.IFNA(VLOOKUP(B380,'ŠIFRANT ZA INDUSTRY'!A:A,1,0),0)=0,0,1)</f>
        <v>0</v>
      </c>
      <c r="G380">
        <f>IF(_xlfn.IFNA(VLOOKUP($B380,'ŠIFRANT ZA INDUSTRY'!B:B,1,0),0)=0,0,1)</f>
        <v>0</v>
      </c>
      <c r="H380">
        <f>IF(_xlfn.IFNA(VLOOKUP($B380,'ŠIFRANT ZA INDUSTRY'!C:C,1,0),0)=0,0,1)</f>
        <v>0</v>
      </c>
      <c r="I380">
        <f>IF(_xlfn.IFNA(VLOOKUP($B380,'ŠIFRANT ZA INDUSTRY'!D:D,1,0),0)=0,0,1)</f>
        <v>0</v>
      </c>
      <c r="J380">
        <f>IF(_xlfn.IFNA(VLOOKUP($B380,'ŠIFRANT ZA INDUSTRY'!E:E,1,0),0)=0,0,1)</f>
        <v>0</v>
      </c>
      <c r="K380">
        <f>IF(_xlfn.IFNA(VLOOKUP($B380,'ŠIFRANT ZA INDUSTRY'!F:F,1,0),0)=0,0,1)</f>
        <v>0</v>
      </c>
      <c r="L380">
        <f>IF(_xlfn.IFNA(VLOOKUP($B380,'ŠIFRANT ZA INDUSTRY'!G:G,1,0),0)=0,0,1)</f>
        <v>0</v>
      </c>
      <c r="M380">
        <f>IF(_xlfn.IFNA(VLOOKUP($B380,'ŠIFRANT ZA INDUSTRY'!H:H,1,0),0)=0,0,1)</f>
        <v>0</v>
      </c>
      <c r="N380">
        <f>IF(_xlfn.IFNA(VLOOKUP($B380,'ŠIFRANT ZA INDUSTRY'!I:I,1,0),0)=0,0,1)</f>
        <v>0</v>
      </c>
      <c r="O380">
        <f>IF(_xlfn.IFNA(VLOOKUP($B380,'ŠIFRANT ZA INDUSTRY'!J:J,1,0),0)=0,0,1)</f>
        <v>0</v>
      </c>
      <c r="P380">
        <f>IF(_xlfn.IFNA(VLOOKUP($B380,'ŠIFRANT ZA INDUSTRY'!K:K,1,0),0)=0,0,1)</f>
        <v>0</v>
      </c>
      <c r="Q380">
        <f>IF(_xlfn.IFNA(VLOOKUP($B380,'ŠIFRANT ZA INDUSTRY'!L:L,1,0),0)=0,0,1)</f>
        <v>0</v>
      </c>
      <c r="R380">
        <f>IF(_xlfn.IFNA(VLOOKUP($B380,'ŠIFRANT ZA INDUSTRY'!M:M,1,0),0)=0,0,1)</f>
        <v>0</v>
      </c>
      <c r="S380">
        <f>IF(_xlfn.IFNA(VLOOKUP($B380,'ŠIFRANT ZA INDUSTRY'!N:N,1,0),0)=0,0,1)</f>
        <v>0</v>
      </c>
      <c r="T380" t="b">
        <f t="shared" si="24"/>
        <v>0</v>
      </c>
    </row>
    <row r="381" spans="1:20" x14ac:dyDescent="0.3">
      <c r="A381" t="str">
        <f t="shared" si="23"/>
        <v>46.75</v>
      </c>
      <c r="B381" s="44" t="s">
        <v>1136</v>
      </c>
      <c r="C381" s="25"/>
      <c r="D381" s="25" t="s">
        <v>1135</v>
      </c>
      <c r="E381">
        <f t="shared" si="26"/>
        <v>1</v>
      </c>
      <c r="F381">
        <f>IF(_xlfn.IFNA(VLOOKUP(B381,'ŠIFRANT ZA INDUSTRY'!A:A,1,0),0)=0,0,1)</f>
        <v>0</v>
      </c>
      <c r="G381">
        <f>IF(_xlfn.IFNA(VLOOKUP($B381,'ŠIFRANT ZA INDUSTRY'!B:B,1,0),0)=0,0,1)</f>
        <v>1</v>
      </c>
      <c r="H381">
        <f>IF(_xlfn.IFNA(VLOOKUP($B381,'ŠIFRANT ZA INDUSTRY'!C:C,1,0),0)=0,0,1)</f>
        <v>0</v>
      </c>
      <c r="I381">
        <f>IF(_xlfn.IFNA(VLOOKUP($B381,'ŠIFRANT ZA INDUSTRY'!D:D,1,0),0)=0,0,1)</f>
        <v>0</v>
      </c>
      <c r="J381">
        <f>IF(_xlfn.IFNA(VLOOKUP($B381,'ŠIFRANT ZA INDUSTRY'!E:E,1,0),0)=0,0,1)</f>
        <v>0</v>
      </c>
      <c r="K381">
        <f>IF(_xlfn.IFNA(VLOOKUP($B381,'ŠIFRANT ZA INDUSTRY'!F:F,1,0),0)=0,0,1)</f>
        <v>0</v>
      </c>
      <c r="L381">
        <f>IF(_xlfn.IFNA(VLOOKUP($B381,'ŠIFRANT ZA INDUSTRY'!G:G,1,0),0)=0,0,1)</f>
        <v>0</v>
      </c>
      <c r="M381">
        <f>IF(_xlfn.IFNA(VLOOKUP($B381,'ŠIFRANT ZA INDUSTRY'!H:H,1,0),0)=0,0,1)</f>
        <v>0</v>
      </c>
      <c r="N381">
        <f>IF(_xlfn.IFNA(VLOOKUP($B381,'ŠIFRANT ZA INDUSTRY'!I:I,1,0),0)=0,0,1)</f>
        <v>0</v>
      </c>
      <c r="O381">
        <f>IF(_xlfn.IFNA(VLOOKUP($B381,'ŠIFRANT ZA INDUSTRY'!J:J,1,0),0)=0,0,1)</f>
        <v>0</v>
      </c>
      <c r="P381">
        <f>IF(_xlfn.IFNA(VLOOKUP($B381,'ŠIFRANT ZA INDUSTRY'!K:K,1,0),0)=0,0,1)</f>
        <v>0</v>
      </c>
      <c r="Q381">
        <f>IF(_xlfn.IFNA(VLOOKUP($B381,'ŠIFRANT ZA INDUSTRY'!L:L,1,0),0)=0,0,1)</f>
        <v>0</v>
      </c>
      <c r="R381">
        <f>IF(_xlfn.IFNA(VLOOKUP($B381,'ŠIFRANT ZA INDUSTRY'!M:M,1,0),0)=0,0,1)</f>
        <v>0</v>
      </c>
      <c r="S381">
        <f>IF(_xlfn.IFNA(VLOOKUP($B381,'ŠIFRANT ZA INDUSTRY'!N:N,1,0),0)=0,0,1)</f>
        <v>0</v>
      </c>
      <c r="T381" t="b">
        <f t="shared" si="24"/>
        <v>1</v>
      </c>
    </row>
    <row r="382" spans="1:20" x14ac:dyDescent="0.3">
      <c r="A382" t="str">
        <f t="shared" si="23"/>
        <v>46.76</v>
      </c>
      <c r="B382" s="44" t="s">
        <v>1138</v>
      </c>
      <c r="C382" s="25"/>
      <c r="D382" s="25" t="s">
        <v>1137</v>
      </c>
      <c r="E382">
        <f t="shared" si="26"/>
        <v>1</v>
      </c>
      <c r="F382">
        <f>IF(_xlfn.IFNA(VLOOKUP(B382,'ŠIFRANT ZA INDUSTRY'!A:A,1,0),0)=0,0,1)</f>
        <v>0</v>
      </c>
      <c r="G382">
        <f>IF(_xlfn.IFNA(VLOOKUP($B382,'ŠIFRANT ZA INDUSTRY'!B:B,1,0),0)=0,0,1)</f>
        <v>0</v>
      </c>
      <c r="H382">
        <f>IF(_xlfn.IFNA(VLOOKUP($B382,'ŠIFRANT ZA INDUSTRY'!C:C,1,0),0)=0,0,1)</f>
        <v>0</v>
      </c>
      <c r="I382">
        <f>IF(_xlfn.IFNA(VLOOKUP($B382,'ŠIFRANT ZA INDUSTRY'!D:D,1,0),0)=0,0,1)</f>
        <v>0</v>
      </c>
      <c r="J382">
        <f>IF(_xlfn.IFNA(VLOOKUP($B382,'ŠIFRANT ZA INDUSTRY'!E:E,1,0),0)=0,0,1)</f>
        <v>0</v>
      </c>
      <c r="K382">
        <f>IF(_xlfn.IFNA(VLOOKUP($B382,'ŠIFRANT ZA INDUSTRY'!F:F,1,0),0)=0,0,1)</f>
        <v>0</v>
      </c>
      <c r="L382">
        <f>IF(_xlfn.IFNA(VLOOKUP($B382,'ŠIFRANT ZA INDUSTRY'!G:G,1,0),0)=0,0,1)</f>
        <v>0</v>
      </c>
      <c r="M382">
        <f>IF(_xlfn.IFNA(VLOOKUP($B382,'ŠIFRANT ZA INDUSTRY'!H:H,1,0),0)=0,0,1)</f>
        <v>0</v>
      </c>
      <c r="N382">
        <f>IF(_xlfn.IFNA(VLOOKUP($B382,'ŠIFRANT ZA INDUSTRY'!I:I,1,0),0)=0,0,1)</f>
        <v>0</v>
      </c>
      <c r="O382">
        <f>IF(_xlfn.IFNA(VLOOKUP($B382,'ŠIFRANT ZA INDUSTRY'!J:J,1,0),0)=0,0,1)</f>
        <v>0</v>
      </c>
      <c r="P382">
        <f>IF(_xlfn.IFNA(VLOOKUP($B382,'ŠIFRANT ZA INDUSTRY'!K:K,1,0),0)=0,0,1)</f>
        <v>0</v>
      </c>
      <c r="Q382">
        <f>IF(_xlfn.IFNA(VLOOKUP($B382,'ŠIFRANT ZA INDUSTRY'!L:L,1,0),0)=0,0,1)</f>
        <v>0</v>
      </c>
      <c r="R382">
        <f>IF(_xlfn.IFNA(VLOOKUP($B382,'ŠIFRANT ZA INDUSTRY'!M:M,1,0),0)=0,0,1)</f>
        <v>0</v>
      </c>
      <c r="S382">
        <f>IF(_xlfn.IFNA(VLOOKUP($B382,'ŠIFRANT ZA INDUSTRY'!N:N,1,0),0)=0,0,1)</f>
        <v>0</v>
      </c>
      <c r="T382" t="b">
        <f t="shared" si="24"/>
        <v>0</v>
      </c>
    </row>
    <row r="383" spans="1:20" x14ac:dyDescent="0.3">
      <c r="A383" t="str">
        <f t="shared" si="23"/>
        <v>46.77</v>
      </c>
      <c r="B383" s="44" t="s">
        <v>1140</v>
      </c>
      <c r="C383" s="25"/>
      <c r="D383" s="25" t="s">
        <v>1139</v>
      </c>
      <c r="E383">
        <f t="shared" si="26"/>
        <v>1</v>
      </c>
      <c r="F383">
        <f>IF(_xlfn.IFNA(VLOOKUP(B383,'ŠIFRANT ZA INDUSTRY'!A:A,1,0),0)=0,0,1)</f>
        <v>0</v>
      </c>
      <c r="G383">
        <f>IF(_xlfn.IFNA(VLOOKUP($B383,'ŠIFRANT ZA INDUSTRY'!B:B,1,0),0)=0,0,1)</f>
        <v>0</v>
      </c>
      <c r="H383">
        <f>IF(_xlfn.IFNA(VLOOKUP($B383,'ŠIFRANT ZA INDUSTRY'!C:C,1,0),0)=0,0,1)</f>
        <v>0</v>
      </c>
      <c r="I383">
        <f>IF(_xlfn.IFNA(VLOOKUP($B383,'ŠIFRANT ZA INDUSTRY'!D:D,1,0),0)=0,0,1)</f>
        <v>0</v>
      </c>
      <c r="J383">
        <f>IF(_xlfn.IFNA(VLOOKUP($B383,'ŠIFRANT ZA INDUSTRY'!E:E,1,0),0)=0,0,1)</f>
        <v>0</v>
      </c>
      <c r="K383">
        <f>IF(_xlfn.IFNA(VLOOKUP($B383,'ŠIFRANT ZA INDUSTRY'!F:F,1,0),0)=0,0,1)</f>
        <v>0</v>
      </c>
      <c r="L383">
        <f>IF(_xlfn.IFNA(VLOOKUP($B383,'ŠIFRANT ZA INDUSTRY'!G:G,1,0),0)=0,0,1)</f>
        <v>0</v>
      </c>
      <c r="M383">
        <f>IF(_xlfn.IFNA(VLOOKUP($B383,'ŠIFRANT ZA INDUSTRY'!H:H,1,0),0)=0,0,1)</f>
        <v>0</v>
      </c>
      <c r="N383">
        <f>IF(_xlfn.IFNA(VLOOKUP($B383,'ŠIFRANT ZA INDUSTRY'!I:I,1,0),0)=0,0,1)</f>
        <v>0</v>
      </c>
      <c r="O383">
        <f>IF(_xlfn.IFNA(VLOOKUP($B383,'ŠIFRANT ZA INDUSTRY'!J:J,1,0),0)=0,0,1)</f>
        <v>0</v>
      </c>
      <c r="P383">
        <f>IF(_xlfn.IFNA(VLOOKUP($B383,'ŠIFRANT ZA INDUSTRY'!K:K,1,0),0)=0,0,1)</f>
        <v>0</v>
      </c>
      <c r="Q383">
        <f>IF(_xlfn.IFNA(VLOOKUP($B383,'ŠIFRANT ZA INDUSTRY'!L:L,1,0),0)=0,0,1)</f>
        <v>0</v>
      </c>
      <c r="R383">
        <f>IF(_xlfn.IFNA(VLOOKUP($B383,'ŠIFRANT ZA INDUSTRY'!M:M,1,0),0)=0,0,1)</f>
        <v>0</v>
      </c>
      <c r="S383">
        <f>IF(_xlfn.IFNA(VLOOKUP($B383,'ŠIFRANT ZA INDUSTRY'!N:N,1,0),0)=0,0,1)</f>
        <v>0</v>
      </c>
      <c r="T383" t="b">
        <f t="shared" si="24"/>
        <v>0</v>
      </c>
    </row>
    <row r="384" spans="1:20" x14ac:dyDescent="0.3">
      <c r="A384" t="str">
        <f t="shared" si="23"/>
        <v>46.90</v>
      </c>
      <c r="B384" s="44" t="s">
        <v>1142</v>
      </c>
      <c r="C384" s="25"/>
      <c r="D384" s="25" t="s">
        <v>1141</v>
      </c>
      <c r="E384">
        <f t="shared" si="26"/>
        <v>1</v>
      </c>
      <c r="F384">
        <f>IF(_xlfn.IFNA(VLOOKUP(B384,'ŠIFRANT ZA INDUSTRY'!A:A,1,0),0)=0,0,1)</f>
        <v>0</v>
      </c>
      <c r="G384">
        <f>IF(_xlfn.IFNA(VLOOKUP($B384,'ŠIFRANT ZA INDUSTRY'!B:B,1,0),0)=0,0,1)</f>
        <v>0</v>
      </c>
      <c r="H384">
        <f>IF(_xlfn.IFNA(VLOOKUP($B384,'ŠIFRANT ZA INDUSTRY'!C:C,1,0),0)=0,0,1)</f>
        <v>0</v>
      </c>
      <c r="I384">
        <f>IF(_xlfn.IFNA(VLOOKUP($B384,'ŠIFRANT ZA INDUSTRY'!D:D,1,0),0)=0,0,1)</f>
        <v>0</v>
      </c>
      <c r="J384">
        <f>IF(_xlfn.IFNA(VLOOKUP($B384,'ŠIFRANT ZA INDUSTRY'!E:E,1,0),0)=0,0,1)</f>
        <v>0</v>
      </c>
      <c r="K384">
        <f>IF(_xlfn.IFNA(VLOOKUP($B384,'ŠIFRANT ZA INDUSTRY'!F:F,1,0),0)=0,0,1)</f>
        <v>0</v>
      </c>
      <c r="L384">
        <f>IF(_xlfn.IFNA(VLOOKUP($B384,'ŠIFRANT ZA INDUSTRY'!G:G,1,0),0)=0,0,1)</f>
        <v>0</v>
      </c>
      <c r="M384">
        <f>IF(_xlfn.IFNA(VLOOKUP($B384,'ŠIFRANT ZA INDUSTRY'!H:H,1,0),0)=0,0,1)</f>
        <v>0</v>
      </c>
      <c r="N384">
        <f>IF(_xlfn.IFNA(VLOOKUP($B384,'ŠIFRANT ZA INDUSTRY'!I:I,1,0),0)=0,0,1)</f>
        <v>0</v>
      </c>
      <c r="O384">
        <f>IF(_xlfn.IFNA(VLOOKUP($B384,'ŠIFRANT ZA INDUSTRY'!J:J,1,0),0)=0,0,1)</f>
        <v>0</v>
      </c>
      <c r="P384">
        <f>IF(_xlfn.IFNA(VLOOKUP($B384,'ŠIFRANT ZA INDUSTRY'!K:K,1,0),0)=0,0,1)</f>
        <v>0</v>
      </c>
      <c r="Q384">
        <f>IF(_xlfn.IFNA(VLOOKUP($B384,'ŠIFRANT ZA INDUSTRY'!L:L,1,0),0)=0,0,1)</f>
        <v>0</v>
      </c>
      <c r="R384">
        <f>IF(_xlfn.IFNA(VLOOKUP($B384,'ŠIFRANT ZA INDUSTRY'!M:M,1,0),0)=0,0,1)</f>
        <v>0</v>
      </c>
      <c r="S384">
        <f>IF(_xlfn.IFNA(VLOOKUP($B384,'ŠIFRANT ZA INDUSTRY'!N:N,1,0),0)=0,0,1)</f>
        <v>0</v>
      </c>
      <c r="T384" t="b">
        <f t="shared" si="24"/>
        <v>0</v>
      </c>
    </row>
    <row r="385" spans="1:20" x14ac:dyDescent="0.3">
      <c r="A385" t="str">
        <f t="shared" si="23"/>
        <v>47.11</v>
      </c>
      <c r="B385" s="44" t="s">
        <v>1144</v>
      </c>
      <c r="C385" s="25"/>
      <c r="D385" s="25" t="s">
        <v>1143</v>
      </c>
      <c r="E385">
        <f t="shared" ref="E385:E411" si="27">IF(LEN(B385)=6,1,0)</f>
        <v>1</v>
      </c>
      <c r="F385">
        <f>IF(_xlfn.IFNA(VLOOKUP(B385,'ŠIFRANT ZA INDUSTRY'!A:A,1,0),0)=0,0,1)</f>
        <v>0</v>
      </c>
      <c r="G385">
        <f>IF(_xlfn.IFNA(VLOOKUP($B385,'ŠIFRANT ZA INDUSTRY'!B:B,1,0),0)=0,0,1)</f>
        <v>0</v>
      </c>
      <c r="H385">
        <f>IF(_xlfn.IFNA(VLOOKUP($B385,'ŠIFRANT ZA INDUSTRY'!C:C,1,0),0)=0,0,1)</f>
        <v>0</v>
      </c>
      <c r="I385">
        <f>IF(_xlfn.IFNA(VLOOKUP($B385,'ŠIFRANT ZA INDUSTRY'!D:D,1,0),0)=0,0,1)</f>
        <v>0</v>
      </c>
      <c r="J385">
        <f>IF(_xlfn.IFNA(VLOOKUP($B385,'ŠIFRANT ZA INDUSTRY'!E:E,1,0),0)=0,0,1)</f>
        <v>0</v>
      </c>
      <c r="K385">
        <f>IF(_xlfn.IFNA(VLOOKUP($B385,'ŠIFRANT ZA INDUSTRY'!F:F,1,0),0)=0,0,1)</f>
        <v>0</v>
      </c>
      <c r="L385">
        <f>IF(_xlfn.IFNA(VLOOKUP($B385,'ŠIFRANT ZA INDUSTRY'!G:G,1,0),0)=0,0,1)</f>
        <v>0</v>
      </c>
      <c r="M385">
        <f>IF(_xlfn.IFNA(VLOOKUP($B385,'ŠIFRANT ZA INDUSTRY'!H:H,1,0),0)=0,0,1)</f>
        <v>0</v>
      </c>
      <c r="N385">
        <f>IF(_xlfn.IFNA(VLOOKUP($B385,'ŠIFRANT ZA INDUSTRY'!I:I,1,0),0)=0,0,1)</f>
        <v>0</v>
      </c>
      <c r="O385">
        <f>IF(_xlfn.IFNA(VLOOKUP($B385,'ŠIFRANT ZA INDUSTRY'!J:J,1,0),0)=0,0,1)</f>
        <v>0</v>
      </c>
      <c r="P385">
        <f>IF(_xlfn.IFNA(VLOOKUP($B385,'ŠIFRANT ZA INDUSTRY'!K:K,1,0),0)=0,0,1)</f>
        <v>0</v>
      </c>
      <c r="Q385">
        <f>IF(_xlfn.IFNA(VLOOKUP($B385,'ŠIFRANT ZA INDUSTRY'!L:L,1,0),0)=0,0,1)</f>
        <v>0</v>
      </c>
      <c r="R385">
        <f>IF(_xlfn.IFNA(VLOOKUP($B385,'ŠIFRANT ZA INDUSTRY'!M:M,1,0),0)=0,0,1)</f>
        <v>0</v>
      </c>
      <c r="S385">
        <f>IF(_xlfn.IFNA(VLOOKUP($B385,'ŠIFRANT ZA INDUSTRY'!N:N,1,0),0)=0,0,1)</f>
        <v>0</v>
      </c>
      <c r="T385" t="b">
        <f t="shared" si="24"/>
        <v>0</v>
      </c>
    </row>
    <row r="386" spans="1:20" x14ac:dyDescent="0.3">
      <c r="A386" t="str">
        <f t="shared" si="23"/>
        <v>47.19</v>
      </c>
      <c r="B386" s="44" t="s">
        <v>1146</v>
      </c>
      <c r="C386" s="25"/>
      <c r="D386" s="25" t="s">
        <v>1145</v>
      </c>
      <c r="E386">
        <f t="shared" si="27"/>
        <v>1</v>
      </c>
      <c r="F386">
        <f>IF(_xlfn.IFNA(VLOOKUP(B386,'ŠIFRANT ZA INDUSTRY'!A:A,1,0),0)=0,0,1)</f>
        <v>0</v>
      </c>
      <c r="G386">
        <f>IF(_xlfn.IFNA(VLOOKUP($B386,'ŠIFRANT ZA INDUSTRY'!B:B,1,0),0)=0,0,1)</f>
        <v>0</v>
      </c>
      <c r="H386">
        <f>IF(_xlfn.IFNA(VLOOKUP($B386,'ŠIFRANT ZA INDUSTRY'!C:C,1,0),0)=0,0,1)</f>
        <v>0</v>
      </c>
      <c r="I386">
        <f>IF(_xlfn.IFNA(VLOOKUP($B386,'ŠIFRANT ZA INDUSTRY'!D:D,1,0),0)=0,0,1)</f>
        <v>0</v>
      </c>
      <c r="J386">
        <f>IF(_xlfn.IFNA(VLOOKUP($B386,'ŠIFRANT ZA INDUSTRY'!E:E,1,0),0)=0,0,1)</f>
        <v>0</v>
      </c>
      <c r="K386">
        <f>IF(_xlfn.IFNA(VLOOKUP($B386,'ŠIFRANT ZA INDUSTRY'!F:F,1,0),0)=0,0,1)</f>
        <v>0</v>
      </c>
      <c r="L386">
        <f>IF(_xlfn.IFNA(VLOOKUP($B386,'ŠIFRANT ZA INDUSTRY'!G:G,1,0),0)=0,0,1)</f>
        <v>0</v>
      </c>
      <c r="M386">
        <f>IF(_xlfn.IFNA(VLOOKUP($B386,'ŠIFRANT ZA INDUSTRY'!H:H,1,0),0)=0,0,1)</f>
        <v>0</v>
      </c>
      <c r="N386">
        <f>IF(_xlfn.IFNA(VLOOKUP($B386,'ŠIFRANT ZA INDUSTRY'!I:I,1,0),0)=0,0,1)</f>
        <v>0</v>
      </c>
      <c r="O386">
        <f>IF(_xlfn.IFNA(VLOOKUP($B386,'ŠIFRANT ZA INDUSTRY'!J:J,1,0),0)=0,0,1)</f>
        <v>0</v>
      </c>
      <c r="P386">
        <f>IF(_xlfn.IFNA(VLOOKUP($B386,'ŠIFRANT ZA INDUSTRY'!K:K,1,0),0)=0,0,1)</f>
        <v>0</v>
      </c>
      <c r="Q386">
        <f>IF(_xlfn.IFNA(VLOOKUP($B386,'ŠIFRANT ZA INDUSTRY'!L:L,1,0),0)=0,0,1)</f>
        <v>0</v>
      </c>
      <c r="R386">
        <f>IF(_xlfn.IFNA(VLOOKUP($B386,'ŠIFRANT ZA INDUSTRY'!M:M,1,0),0)=0,0,1)</f>
        <v>0</v>
      </c>
      <c r="S386">
        <f>IF(_xlfn.IFNA(VLOOKUP($B386,'ŠIFRANT ZA INDUSTRY'!N:N,1,0),0)=0,0,1)</f>
        <v>0</v>
      </c>
      <c r="T386" t="b">
        <f t="shared" si="24"/>
        <v>0</v>
      </c>
    </row>
    <row r="387" spans="1:20" x14ac:dyDescent="0.3">
      <c r="A387" t="str">
        <f t="shared" si="23"/>
        <v>47.21</v>
      </c>
      <c r="B387" s="44" t="s">
        <v>1148</v>
      </c>
      <c r="C387" s="25"/>
      <c r="D387" s="25" t="s">
        <v>1147</v>
      </c>
      <c r="E387">
        <f t="shared" si="27"/>
        <v>1</v>
      </c>
      <c r="F387">
        <f>IF(_xlfn.IFNA(VLOOKUP(B387,'ŠIFRANT ZA INDUSTRY'!A:A,1,0),0)=0,0,1)</f>
        <v>0</v>
      </c>
      <c r="G387">
        <f>IF(_xlfn.IFNA(VLOOKUP($B387,'ŠIFRANT ZA INDUSTRY'!B:B,1,0),0)=0,0,1)</f>
        <v>0</v>
      </c>
      <c r="H387">
        <f>IF(_xlfn.IFNA(VLOOKUP($B387,'ŠIFRANT ZA INDUSTRY'!C:C,1,0),0)=0,0,1)</f>
        <v>0</v>
      </c>
      <c r="I387">
        <f>IF(_xlfn.IFNA(VLOOKUP($B387,'ŠIFRANT ZA INDUSTRY'!D:D,1,0),0)=0,0,1)</f>
        <v>0</v>
      </c>
      <c r="J387">
        <f>IF(_xlfn.IFNA(VLOOKUP($B387,'ŠIFRANT ZA INDUSTRY'!E:E,1,0),0)=0,0,1)</f>
        <v>0</v>
      </c>
      <c r="K387">
        <f>IF(_xlfn.IFNA(VLOOKUP($B387,'ŠIFRANT ZA INDUSTRY'!F:F,1,0),0)=0,0,1)</f>
        <v>0</v>
      </c>
      <c r="L387">
        <f>IF(_xlfn.IFNA(VLOOKUP($B387,'ŠIFRANT ZA INDUSTRY'!G:G,1,0),0)=0,0,1)</f>
        <v>0</v>
      </c>
      <c r="M387">
        <f>IF(_xlfn.IFNA(VLOOKUP($B387,'ŠIFRANT ZA INDUSTRY'!H:H,1,0),0)=0,0,1)</f>
        <v>0</v>
      </c>
      <c r="N387">
        <f>IF(_xlfn.IFNA(VLOOKUP($B387,'ŠIFRANT ZA INDUSTRY'!I:I,1,0),0)=0,0,1)</f>
        <v>0</v>
      </c>
      <c r="O387">
        <f>IF(_xlfn.IFNA(VLOOKUP($B387,'ŠIFRANT ZA INDUSTRY'!J:J,1,0),0)=0,0,1)</f>
        <v>0</v>
      </c>
      <c r="P387">
        <f>IF(_xlfn.IFNA(VLOOKUP($B387,'ŠIFRANT ZA INDUSTRY'!K:K,1,0),0)=0,0,1)</f>
        <v>0</v>
      </c>
      <c r="Q387">
        <f>IF(_xlfn.IFNA(VLOOKUP($B387,'ŠIFRANT ZA INDUSTRY'!L:L,1,0),0)=0,0,1)</f>
        <v>0</v>
      </c>
      <c r="R387">
        <f>IF(_xlfn.IFNA(VLOOKUP($B387,'ŠIFRANT ZA INDUSTRY'!M:M,1,0),0)=0,0,1)</f>
        <v>0</v>
      </c>
      <c r="S387">
        <f>IF(_xlfn.IFNA(VLOOKUP($B387,'ŠIFRANT ZA INDUSTRY'!N:N,1,0),0)=0,0,1)</f>
        <v>0</v>
      </c>
      <c r="T387" t="b">
        <f t="shared" si="24"/>
        <v>0</v>
      </c>
    </row>
    <row r="388" spans="1:20" x14ac:dyDescent="0.3">
      <c r="A388" t="str">
        <f t="shared" ref="A388:A451" si="28">LEFT(B388,5)</f>
        <v>47.22</v>
      </c>
      <c r="B388" s="44" t="s">
        <v>1150</v>
      </c>
      <c r="C388" s="25"/>
      <c r="D388" s="25" t="s">
        <v>1149</v>
      </c>
      <c r="E388">
        <f t="shared" si="27"/>
        <v>1</v>
      </c>
      <c r="F388">
        <f>IF(_xlfn.IFNA(VLOOKUP(B388,'ŠIFRANT ZA INDUSTRY'!A:A,1,0),0)=0,0,1)</f>
        <v>0</v>
      </c>
      <c r="G388">
        <f>IF(_xlfn.IFNA(VLOOKUP($B388,'ŠIFRANT ZA INDUSTRY'!B:B,1,0),0)=0,0,1)</f>
        <v>0</v>
      </c>
      <c r="H388">
        <f>IF(_xlfn.IFNA(VLOOKUP($B388,'ŠIFRANT ZA INDUSTRY'!C:C,1,0),0)=0,0,1)</f>
        <v>0</v>
      </c>
      <c r="I388">
        <f>IF(_xlfn.IFNA(VLOOKUP($B388,'ŠIFRANT ZA INDUSTRY'!D:D,1,0),0)=0,0,1)</f>
        <v>0</v>
      </c>
      <c r="J388">
        <f>IF(_xlfn.IFNA(VLOOKUP($B388,'ŠIFRANT ZA INDUSTRY'!E:E,1,0),0)=0,0,1)</f>
        <v>0</v>
      </c>
      <c r="K388">
        <f>IF(_xlfn.IFNA(VLOOKUP($B388,'ŠIFRANT ZA INDUSTRY'!F:F,1,0),0)=0,0,1)</f>
        <v>0</v>
      </c>
      <c r="L388">
        <f>IF(_xlfn.IFNA(VLOOKUP($B388,'ŠIFRANT ZA INDUSTRY'!G:G,1,0),0)=0,0,1)</f>
        <v>0</v>
      </c>
      <c r="M388">
        <f>IF(_xlfn.IFNA(VLOOKUP($B388,'ŠIFRANT ZA INDUSTRY'!H:H,1,0),0)=0,0,1)</f>
        <v>0</v>
      </c>
      <c r="N388">
        <f>IF(_xlfn.IFNA(VLOOKUP($B388,'ŠIFRANT ZA INDUSTRY'!I:I,1,0),0)=0,0,1)</f>
        <v>0</v>
      </c>
      <c r="O388">
        <f>IF(_xlfn.IFNA(VLOOKUP($B388,'ŠIFRANT ZA INDUSTRY'!J:J,1,0),0)=0,0,1)</f>
        <v>0</v>
      </c>
      <c r="P388">
        <f>IF(_xlfn.IFNA(VLOOKUP($B388,'ŠIFRANT ZA INDUSTRY'!K:K,1,0),0)=0,0,1)</f>
        <v>0</v>
      </c>
      <c r="Q388">
        <f>IF(_xlfn.IFNA(VLOOKUP($B388,'ŠIFRANT ZA INDUSTRY'!L:L,1,0),0)=0,0,1)</f>
        <v>0</v>
      </c>
      <c r="R388">
        <f>IF(_xlfn.IFNA(VLOOKUP($B388,'ŠIFRANT ZA INDUSTRY'!M:M,1,0),0)=0,0,1)</f>
        <v>0</v>
      </c>
      <c r="S388">
        <f>IF(_xlfn.IFNA(VLOOKUP($B388,'ŠIFRANT ZA INDUSTRY'!N:N,1,0),0)=0,0,1)</f>
        <v>0</v>
      </c>
      <c r="T388" t="b">
        <f t="shared" ref="T388:T451" si="29">IF(SUM(F388:S388)&gt;0,TRUE,FALSE)</f>
        <v>0</v>
      </c>
    </row>
    <row r="389" spans="1:20" x14ac:dyDescent="0.3">
      <c r="A389" t="str">
        <f t="shared" si="28"/>
        <v>47.23</v>
      </c>
      <c r="B389" s="44" t="s">
        <v>1152</v>
      </c>
      <c r="C389" s="25"/>
      <c r="D389" s="25" t="s">
        <v>1151</v>
      </c>
      <c r="E389">
        <f t="shared" si="27"/>
        <v>1</v>
      </c>
      <c r="F389">
        <f>IF(_xlfn.IFNA(VLOOKUP(B389,'ŠIFRANT ZA INDUSTRY'!A:A,1,0),0)=0,0,1)</f>
        <v>0</v>
      </c>
      <c r="G389">
        <f>IF(_xlfn.IFNA(VLOOKUP($B389,'ŠIFRANT ZA INDUSTRY'!B:B,1,0),0)=0,0,1)</f>
        <v>0</v>
      </c>
      <c r="H389">
        <f>IF(_xlfn.IFNA(VLOOKUP($B389,'ŠIFRANT ZA INDUSTRY'!C:C,1,0),0)=0,0,1)</f>
        <v>0</v>
      </c>
      <c r="I389">
        <f>IF(_xlfn.IFNA(VLOOKUP($B389,'ŠIFRANT ZA INDUSTRY'!D:D,1,0),0)=0,0,1)</f>
        <v>0</v>
      </c>
      <c r="J389">
        <f>IF(_xlfn.IFNA(VLOOKUP($B389,'ŠIFRANT ZA INDUSTRY'!E:E,1,0),0)=0,0,1)</f>
        <v>0</v>
      </c>
      <c r="K389">
        <f>IF(_xlfn.IFNA(VLOOKUP($B389,'ŠIFRANT ZA INDUSTRY'!F:F,1,0),0)=0,0,1)</f>
        <v>0</v>
      </c>
      <c r="L389">
        <f>IF(_xlfn.IFNA(VLOOKUP($B389,'ŠIFRANT ZA INDUSTRY'!G:G,1,0),0)=0,0,1)</f>
        <v>0</v>
      </c>
      <c r="M389">
        <f>IF(_xlfn.IFNA(VLOOKUP($B389,'ŠIFRANT ZA INDUSTRY'!H:H,1,0),0)=0,0,1)</f>
        <v>0</v>
      </c>
      <c r="N389">
        <f>IF(_xlfn.IFNA(VLOOKUP($B389,'ŠIFRANT ZA INDUSTRY'!I:I,1,0),0)=0,0,1)</f>
        <v>0</v>
      </c>
      <c r="O389">
        <f>IF(_xlfn.IFNA(VLOOKUP($B389,'ŠIFRANT ZA INDUSTRY'!J:J,1,0),0)=0,0,1)</f>
        <v>0</v>
      </c>
      <c r="P389">
        <f>IF(_xlfn.IFNA(VLOOKUP($B389,'ŠIFRANT ZA INDUSTRY'!K:K,1,0),0)=0,0,1)</f>
        <v>0</v>
      </c>
      <c r="Q389">
        <f>IF(_xlfn.IFNA(VLOOKUP($B389,'ŠIFRANT ZA INDUSTRY'!L:L,1,0),0)=0,0,1)</f>
        <v>0</v>
      </c>
      <c r="R389">
        <f>IF(_xlfn.IFNA(VLOOKUP($B389,'ŠIFRANT ZA INDUSTRY'!M:M,1,0),0)=0,0,1)</f>
        <v>0</v>
      </c>
      <c r="S389">
        <f>IF(_xlfn.IFNA(VLOOKUP($B389,'ŠIFRANT ZA INDUSTRY'!N:N,1,0),0)=0,0,1)</f>
        <v>0</v>
      </c>
      <c r="T389" t="b">
        <f t="shared" si="29"/>
        <v>0</v>
      </c>
    </row>
    <row r="390" spans="1:20" x14ac:dyDescent="0.3">
      <c r="A390" t="str">
        <f t="shared" si="28"/>
        <v>47.24</v>
      </c>
      <c r="B390" s="44" t="s">
        <v>1154</v>
      </c>
      <c r="C390" s="25"/>
      <c r="D390" s="25" t="s">
        <v>1153</v>
      </c>
      <c r="E390">
        <f t="shared" si="27"/>
        <v>1</v>
      </c>
      <c r="F390">
        <f>IF(_xlfn.IFNA(VLOOKUP(B390,'ŠIFRANT ZA INDUSTRY'!A:A,1,0),0)=0,0,1)</f>
        <v>0</v>
      </c>
      <c r="G390">
        <f>IF(_xlfn.IFNA(VLOOKUP($B390,'ŠIFRANT ZA INDUSTRY'!B:B,1,0),0)=0,0,1)</f>
        <v>0</v>
      </c>
      <c r="H390">
        <f>IF(_xlfn.IFNA(VLOOKUP($B390,'ŠIFRANT ZA INDUSTRY'!C:C,1,0),0)=0,0,1)</f>
        <v>0</v>
      </c>
      <c r="I390">
        <f>IF(_xlfn.IFNA(VLOOKUP($B390,'ŠIFRANT ZA INDUSTRY'!D:D,1,0),0)=0,0,1)</f>
        <v>0</v>
      </c>
      <c r="J390">
        <f>IF(_xlfn.IFNA(VLOOKUP($B390,'ŠIFRANT ZA INDUSTRY'!E:E,1,0),0)=0,0,1)</f>
        <v>0</v>
      </c>
      <c r="K390">
        <f>IF(_xlfn.IFNA(VLOOKUP($B390,'ŠIFRANT ZA INDUSTRY'!F:F,1,0),0)=0,0,1)</f>
        <v>0</v>
      </c>
      <c r="L390">
        <f>IF(_xlfn.IFNA(VLOOKUP($B390,'ŠIFRANT ZA INDUSTRY'!G:G,1,0),0)=0,0,1)</f>
        <v>0</v>
      </c>
      <c r="M390">
        <f>IF(_xlfn.IFNA(VLOOKUP($B390,'ŠIFRANT ZA INDUSTRY'!H:H,1,0),0)=0,0,1)</f>
        <v>0</v>
      </c>
      <c r="N390">
        <f>IF(_xlfn.IFNA(VLOOKUP($B390,'ŠIFRANT ZA INDUSTRY'!I:I,1,0),0)=0,0,1)</f>
        <v>0</v>
      </c>
      <c r="O390">
        <f>IF(_xlfn.IFNA(VLOOKUP($B390,'ŠIFRANT ZA INDUSTRY'!J:J,1,0),0)=0,0,1)</f>
        <v>0</v>
      </c>
      <c r="P390">
        <f>IF(_xlfn.IFNA(VLOOKUP($B390,'ŠIFRANT ZA INDUSTRY'!K:K,1,0),0)=0,0,1)</f>
        <v>0</v>
      </c>
      <c r="Q390">
        <f>IF(_xlfn.IFNA(VLOOKUP($B390,'ŠIFRANT ZA INDUSTRY'!L:L,1,0),0)=0,0,1)</f>
        <v>0</v>
      </c>
      <c r="R390">
        <f>IF(_xlfn.IFNA(VLOOKUP($B390,'ŠIFRANT ZA INDUSTRY'!M:M,1,0),0)=0,0,1)</f>
        <v>0</v>
      </c>
      <c r="S390">
        <f>IF(_xlfn.IFNA(VLOOKUP($B390,'ŠIFRANT ZA INDUSTRY'!N:N,1,0),0)=0,0,1)</f>
        <v>0</v>
      </c>
      <c r="T390" t="b">
        <f t="shared" si="29"/>
        <v>0</v>
      </c>
    </row>
    <row r="391" spans="1:20" x14ac:dyDescent="0.3">
      <c r="A391" t="str">
        <f t="shared" si="28"/>
        <v>47.25</v>
      </c>
      <c r="B391" s="44" t="s">
        <v>1156</v>
      </c>
      <c r="C391" s="25"/>
      <c r="D391" s="25" t="s">
        <v>1155</v>
      </c>
      <c r="E391">
        <f t="shared" si="27"/>
        <v>1</v>
      </c>
      <c r="F391">
        <f>IF(_xlfn.IFNA(VLOOKUP(B391,'ŠIFRANT ZA INDUSTRY'!A:A,1,0),0)=0,0,1)</f>
        <v>0</v>
      </c>
      <c r="G391">
        <f>IF(_xlfn.IFNA(VLOOKUP($B391,'ŠIFRANT ZA INDUSTRY'!B:B,1,0),0)=0,0,1)</f>
        <v>0</v>
      </c>
      <c r="H391">
        <f>IF(_xlfn.IFNA(VLOOKUP($B391,'ŠIFRANT ZA INDUSTRY'!C:C,1,0),0)=0,0,1)</f>
        <v>0</v>
      </c>
      <c r="I391">
        <f>IF(_xlfn.IFNA(VLOOKUP($B391,'ŠIFRANT ZA INDUSTRY'!D:D,1,0),0)=0,0,1)</f>
        <v>0</v>
      </c>
      <c r="J391">
        <f>IF(_xlfn.IFNA(VLOOKUP($B391,'ŠIFRANT ZA INDUSTRY'!E:E,1,0),0)=0,0,1)</f>
        <v>0</v>
      </c>
      <c r="K391">
        <f>IF(_xlfn.IFNA(VLOOKUP($B391,'ŠIFRANT ZA INDUSTRY'!F:F,1,0),0)=0,0,1)</f>
        <v>0</v>
      </c>
      <c r="L391">
        <f>IF(_xlfn.IFNA(VLOOKUP($B391,'ŠIFRANT ZA INDUSTRY'!G:G,1,0),0)=0,0,1)</f>
        <v>0</v>
      </c>
      <c r="M391">
        <f>IF(_xlfn.IFNA(VLOOKUP($B391,'ŠIFRANT ZA INDUSTRY'!H:H,1,0),0)=0,0,1)</f>
        <v>0</v>
      </c>
      <c r="N391">
        <f>IF(_xlfn.IFNA(VLOOKUP($B391,'ŠIFRANT ZA INDUSTRY'!I:I,1,0),0)=0,0,1)</f>
        <v>0</v>
      </c>
      <c r="O391">
        <f>IF(_xlfn.IFNA(VLOOKUP($B391,'ŠIFRANT ZA INDUSTRY'!J:J,1,0),0)=0,0,1)</f>
        <v>0</v>
      </c>
      <c r="P391">
        <f>IF(_xlfn.IFNA(VLOOKUP($B391,'ŠIFRANT ZA INDUSTRY'!K:K,1,0),0)=0,0,1)</f>
        <v>0</v>
      </c>
      <c r="Q391">
        <f>IF(_xlfn.IFNA(VLOOKUP($B391,'ŠIFRANT ZA INDUSTRY'!L:L,1,0),0)=0,0,1)</f>
        <v>0</v>
      </c>
      <c r="R391">
        <f>IF(_xlfn.IFNA(VLOOKUP($B391,'ŠIFRANT ZA INDUSTRY'!M:M,1,0),0)=0,0,1)</f>
        <v>0</v>
      </c>
      <c r="S391">
        <f>IF(_xlfn.IFNA(VLOOKUP($B391,'ŠIFRANT ZA INDUSTRY'!N:N,1,0),0)=0,0,1)</f>
        <v>0</v>
      </c>
      <c r="T391" t="b">
        <f t="shared" si="29"/>
        <v>0</v>
      </c>
    </row>
    <row r="392" spans="1:20" x14ac:dyDescent="0.3">
      <c r="A392" t="str">
        <f t="shared" si="28"/>
        <v>47.26</v>
      </c>
      <c r="B392" s="44" t="s">
        <v>1158</v>
      </c>
      <c r="C392" s="25"/>
      <c r="D392" s="25" t="s">
        <v>1157</v>
      </c>
      <c r="E392">
        <f t="shared" si="27"/>
        <v>1</v>
      </c>
      <c r="F392">
        <f>IF(_xlfn.IFNA(VLOOKUP(B392,'ŠIFRANT ZA INDUSTRY'!A:A,1,0),0)=0,0,1)</f>
        <v>0</v>
      </c>
      <c r="G392">
        <f>IF(_xlfn.IFNA(VLOOKUP($B392,'ŠIFRANT ZA INDUSTRY'!B:B,1,0),0)=0,0,1)</f>
        <v>0</v>
      </c>
      <c r="H392">
        <f>IF(_xlfn.IFNA(VLOOKUP($B392,'ŠIFRANT ZA INDUSTRY'!C:C,1,0),0)=0,0,1)</f>
        <v>0</v>
      </c>
      <c r="I392">
        <f>IF(_xlfn.IFNA(VLOOKUP($B392,'ŠIFRANT ZA INDUSTRY'!D:D,1,0),0)=0,0,1)</f>
        <v>0</v>
      </c>
      <c r="J392">
        <f>IF(_xlfn.IFNA(VLOOKUP($B392,'ŠIFRANT ZA INDUSTRY'!E:E,1,0),0)=0,0,1)</f>
        <v>0</v>
      </c>
      <c r="K392">
        <f>IF(_xlfn.IFNA(VLOOKUP($B392,'ŠIFRANT ZA INDUSTRY'!F:F,1,0),0)=0,0,1)</f>
        <v>0</v>
      </c>
      <c r="L392">
        <f>IF(_xlfn.IFNA(VLOOKUP($B392,'ŠIFRANT ZA INDUSTRY'!G:G,1,0),0)=0,0,1)</f>
        <v>0</v>
      </c>
      <c r="M392">
        <f>IF(_xlfn.IFNA(VLOOKUP($B392,'ŠIFRANT ZA INDUSTRY'!H:H,1,0),0)=0,0,1)</f>
        <v>0</v>
      </c>
      <c r="N392">
        <f>IF(_xlfn.IFNA(VLOOKUP($B392,'ŠIFRANT ZA INDUSTRY'!I:I,1,0),0)=0,0,1)</f>
        <v>0</v>
      </c>
      <c r="O392">
        <f>IF(_xlfn.IFNA(VLOOKUP($B392,'ŠIFRANT ZA INDUSTRY'!J:J,1,0),0)=0,0,1)</f>
        <v>0</v>
      </c>
      <c r="P392">
        <f>IF(_xlfn.IFNA(VLOOKUP($B392,'ŠIFRANT ZA INDUSTRY'!K:K,1,0),0)=0,0,1)</f>
        <v>0</v>
      </c>
      <c r="Q392">
        <f>IF(_xlfn.IFNA(VLOOKUP($B392,'ŠIFRANT ZA INDUSTRY'!L:L,1,0),0)=0,0,1)</f>
        <v>0</v>
      </c>
      <c r="R392">
        <f>IF(_xlfn.IFNA(VLOOKUP($B392,'ŠIFRANT ZA INDUSTRY'!M:M,1,0),0)=0,0,1)</f>
        <v>0</v>
      </c>
      <c r="S392">
        <f>IF(_xlfn.IFNA(VLOOKUP($B392,'ŠIFRANT ZA INDUSTRY'!N:N,1,0),0)=0,0,1)</f>
        <v>0</v>
      </c>
      <c r="T392" t="b">
        <f t="shared" si="29"/>
        <v>0</v>
      </c>
    </row>
    <row r="393" spans="1:20" x14ac:dyDescent="0.3">
      <c r="A393" t="str">
        <f t="shared" si="28"/>
        <v>47.29</v>
      </c>
      <c r="B393" s="44" t="s">
        <v>1160</v>
      </c>
      <c r="C393" s="25"/>
      <c r="D393" s="25" t="s">
        <v>1159</v>
      </c>
      <c r="E393">
        <f t="shared" si="27"/>
        <v>1</v>
      </c>
      <c r="F393">
        <f>IF(_xlfn.IFNA(VLOOKUP(B393,'ŠIFRANT ZA INDUSTRY'!A:A,1,0),0)=0,0,1)</f>
        <v>0</v>
      </c>
      <c r="G393">
        <f>IF(_xlfn.IFNA(VLOOKUP($B393,'ŠIFRANT ZA INDUSTRY'!B:B,1,0),0)=0,0,1)</f>
        <v>0</v>
      </c>
      <c r="H393">
        <f>IF(_xlfn.IFNA(VLOOKUP($B393,'ŠIFRANT ZA INDUSTRY'!C:C,1,0),0)=0,0,1)</f>
        <v>0</v>
      </c>
      <c r="I393">
        <f>IF(_xlfn.IFNA(VLOOKUP($B393,'ŠIFRANT ZA INDUSTRY'!D:D,1,0),0)=0,0,1)</f>
        <v>0</v>
      </c>
      <c r="J393">
        <f>IF(_xlfn.IFNA(VLOOKUP($B393,'ŠIFRANT ZA INDUSTRY'!E:E,1,0),0)=0,0,1)</f>
        <v>0</v>
      </c>
      <c r="K393">
        <f>IF(_xlfn.IFNA(VLOOKUP($B393,'ŠIFRANT ZA INDUSTRY'!F:F,1,0),0)=0,0,1)</f>
        <v>0</v>
      </c>
      <c r="L393">
        <f>IF(_xlfn.IFNA(VLOOKUP($B393,'ŠIFRANT ZA INDUSTRY'!G:G,1,0),0)=0,0,1)</f>
        <v>0</v>
      </c>
      <c r="M393">
        <f>IF(_xlfn.IFNA(VLOOKUP($B393,'ŠIFRANT ZA INDUSTRY'!H:H,1,0),0)=0,0,1)</f>
        <v>0</v>
      </c>
      <c r="N393">
        <f>IF(_xlfn.IFNA(VLOOKUP($B393,'ŠIFRANT ZA INDUSTRY'!I:I,1,0),0)=0,0,1)</f>
        <v>0</v>
      </c>
      <c r="O393">
        <f>IF(_xlfn.IFNA(VLOOKUP($B393,'ŠIFRANT ZA INDUSTRY'!J:J,1,0),0)=0,0,1)</f>
        <v>0</v>
      </c>
      <c r="P393">
        <f>IF(_xlfn.IFNA(VLOOKUP($B393,'ŠIFRANT ZA INDUSTRY'!K:K,1,0),0)=0,0,1)</f>
        <v>0</v>
      </c>
      <c r="Q393">
        <f>IF(_xlfn.IFNA(VLOOKUP($B393,'ŠIFRANT ZA INDUSTRY'!L:L,1,0),0)=0,0,1)</f>
        <v>0</v>
      </c>
      <c r="R393">
        <f>IF(_xlfn.IFNA(VLOOKUP($B393,'ŠIFRANT ZA INDUSTRY'!M:M,1,0),0)=0,0,1)</f>
        <v>0</v>
      </c>
      <c r="S393">
        <f>IF(_xlfn.IFNA(VLOOKUP($B393,'ŠIFRANT ZA INDUSTRY'!N:N,1,0),0)=0,0,1)</f>
        <v>0</v>
      </c>
      <c r="T393" t="b">
        <f t="shared" si="29"/>
        <v>0</v>
      </c>
    </row>
    <row r="394" spans="1:20" x14ac:dyDescent="0.3">
      <c r="A394" t="str">
        <f t="shared" si="28"/>
        <v>47.30</v>
      </c>
      <c r="B394" s="44" t="s">
        <v>1161</v>
      </c>
      <c r="C394" s="25"/>
      <c r="D394" s="25" t="s">
        <v>1162</v>
      </c>
      <c r="E394">
        <f t="shared" si="27"/>
        <v>1</v>
      </c>
      <c r="F394">
        <f>IF(_xlfn.IFNA(VLOOKUP(B394,'ŠIFRANT ZA INDUSTRY'!A:A,1,0),0)=0,0,1)</f>
        <v>1</v>
      </c>
      <c r="G394">
        <f>IF(_xlfn.IFNA(VLOOKUP($B394,'ŠIFRANT ZA INDUSTRY'!B:B,1,0),0)=0,0,1)</f>
        <v>0</v>
      </c>
      <c r="H394">
        <f>IF(_xlfn.IFNA(VLOOKUP($B394,'ŠIFRANT ZA INDUSTRY'!C:C,1,0),0)=0,0,1)</f>
        <v>0</v>
      </c>
      <c r="I394">
        <f>IF(_xlfn.IFNA(VLOOKUP($B394,'ŠIFRANT ZA INDUSTRY'!D:D,1,0),0)=0,0,1)</f>
        <v>0</v>
      </c>
      <c r="J394">
        <f>IF(_xlfn.IFNA(VLOOKUP($B394,'ŠIFRANT ZA INDUSTRY'!E:E,1,0),0)=0,0,1)</f>
        <v>0</v>
      </c>
      <c r="K394">
        <f>IF(_xlfn.IFNA(VLOOKUP($B394,'ŠIFRANT ZA INDUSTRY'!F:F,1,0),0)=0,0,1)</f>
        <v>0</v>
      </c>
      <c r="L394">
        <f>IF(_xlfn.IFNA(VLOOKUP($B394,'ŠIFRANT ZA INDUSTRY'!G:G,1,0),0)=0,0,1)</f>
        <v>0</v>
      </c>
      <c r="M394">
        <f>IF(_xlfn.IFNA(VLOOKUP($B394,'ŠIFRANT ZA INDUSTRY'!H:H,1,0),0)=0,0,1)</f>
        <v>0</v>
      </c>
      <c r="N394">
        <f>IF(_xlfn.IFNA(VLOOKUP($B394,'ŠIFRANT ZA INDUSTRY'!I:I,1,0),0)=0,0,1)</f>
        <v>0</v>
      </c>
      <c r="O394">
        <f>IF(_xlfn.IFNA(VLOOKUP($B394,'ŠIFRANT ZA INDUSTRY'!J:J,1,0),0)=0,0,1)</f>
        <v>0</v>
      </c>
      <c r="P394">
        <f>IF(_xlfn.IFNA(VLOOKUP($B394,'ŠIFRANT ZA INDUSTRY'!K:K,1,0),0)=0,0,1)</f>
        <v>0</v>
      </c>
      <c r="Q394">
        <f>IF(_xlfn.IFNA(VLOOKUP($B394,'ŠIFRANT ZA INDUSTRY'!L:L,1,0),0)=0,0,1)</f>
        <v>0</v>
      </c>
      <c r="R394">
        <f>IF(_xlfn.IFNA(VLOOKUP($B394,'ŠIFRANT ZA INDUSTRY'!M:M,1,0),0)=0,0,1)</f>
        <v>0</v>
      </c>
      <c r="S394">
        <f>IF(_xlfn.IFNA(VLOOKUP($B394,'ŠIFRANT ZA INDUSTRY'!N:N,1,0),0)=0,0,1)</f>
        <v>0</v>
      </c>
      <c r="T394" t="b">
        <f t="shared" si="29"/>
        <v>1</v>
      </c>
    </row>
    <row r="395" spans="1:20" x14ac:dyDescent="0.3">
      <c r="A395" t="str">
        <f t="shared" si="28"/>
        <v>47.30</v>
      </c>
      <c r="B395" s="44" t="s">
        <v>1163</v>
      </c>
      <c r="C395" s="25"/>
      <c r="D395" s="25" t="s">
        <v>1164</v>
      </c>
      <c r="E395">
        <f t="shared" si="27"/>
        <v>1</v>
      </c>
      <c r="F395">
        <f>IF(_xlfn.IFNA(VLOOKUP(B395,'ŠIFRANT ZA INDUSTRY'!A:A,1,0),0)=0,0,1)</f>
        <v>1</v>
      </c>
      <c r="G395">
        <f>IF(_xlfn.IFNA(VLOOKUP($B395,'ŠIFRANT ZA INDUSTRY'!B:B,1,0),0)=0,0,1)</f>
        <v>0</v>
      </c>
      <c r="H395">
        <f>IF(_xlfn.IFNA(VLOOKUP($B395,'ŠIFRANT ZA INDUSTRY'!C:C,1,0),0)=0,0,1)</f>
        <v>0</v>
      </c>
      <c r="I395">
        <f>IF(_xlfn.IFNA(VLOOKUP($B395,'ŠIFRANT ZA INDUSTRY'!D:D,1,0),0)=0,0,1)</f>
        <v>0</v>
      </c>
      <c r="J395">
        <f>IF(_xlfn.IFNA(VLOOKUP($B395,'ŠIFRANT ZA INDUSTRY'!E:E,1,0),0)=0,0,1)</f>
        <v>0</v>
      </c>
      <c r="K395">
        <f>IF(_xlfn.IFNA(VLOOKUP($B395,'ŠIFRANT ZA INDUSTRY'!F:F,1,0),0)=0,0,1)</f>
        <v>0</v>
      </c>
      <c r="L395">
        <f>IF(_xlfn.IFNA(VLOOKUP($B395,'ŠIFRANT ZA INDUSTRY'!G:G,1,0),0)=0,0,1)</f>
        <v>0</v>
      </c>
      <c r="M395">
        <f>IF(_xlfn.IFNA(VLOOKUP($B395,'ŠIFRANT ZA INDUSTRY'!H:H,1,0),0)=0,0,1)</f>
        <v>0</v>
      </c>
      <c r="N395">
        <f>IF(_xlfn.IFNA(VLOOKUP($B395,'ŠIFRANT ZA INDUSTRY'!I:I,1,0),0)=0,0,1)</f>
        <v>0</v>
      </c>
      <c r="O395">
        <f>IF(_xlfn.IFNA(VLOOKUP($B395,'ŠIFRANT ZA INDUSTRY'!J:J,1,0),0)=0,0,1)</f>
        <v>0</v>
      </c>
      <c r="P395">
        <f>IF(_xlfn.IFNA(VLOOKUP($B395,'ŠIFRANT ZA INDUSTRY'!K:K,1,0),0)=0,0,1)</f>
        <v>0</v>
      </c>
      <c r="Q395">
        <f>IF(_xlfn.IFNA(VLOOKUP($B395,'ŠIFRANT ZA INDUSTRY'!L:L,1,0),0)=0,0,1)</f>
        <v>0</v>
      </c>
      <c r="R395">
        <f>IF(_xlfn.IFNA(VLOOKUP($B395,'ŠIFRANT ZA INDUSTRY'!M:M,1,0),0)=0,0,1)</f>
        <v>0</v>
      </c>
      <c r="S395">
        <f>IF(_xlfn.IFNA(VLOOKUP($B395,'ŠIFRANT ZA INDUSTRY'!N:N,1,0),0)=0,0,1)</f>
        <v>0</v>
      </c>
      <c r="T395" t="b">
        <f t="shared" si="29"/>
        <v>1</v>
      </c>
    </row>
    <row r="396" spans="1:20" x14ac:dyDescent="0.3">
      <c r="A396" t="str">
        <f t="shared" si="28"/>
        <v>47.41</v>
      </c>
      <c r="B396" s="44" t="s">
        <v>1166</v>
      </c>
      <c r="C396" s="25"/>
      <c r="D396" s="25" t="s">
        <v>1165</v>
      </c>
      <c r="E396">
        <f t="shared" si="27"/>
        <v>1</v>
      </c>
      <c r="F396">
        <f>IF(_xlfn.IFNA(VLOOKUP(B396,'ŠIFRANT ZA INDUSTRY'!A:A,1,0),0)=0,0,1)</f>
        <v>0</v>
      </c>
      <c r="G396">
        <f>IF(_xlfn.IFNA(VLOOKUP($B396,'ŠIFRANT ZA INDUSTRY'!B:B,1,0),0)=0,0,1)</f>
        <v>0</v>
      </c>
      <c r="H396">
        <f>IF(_xlfn.IFNA(VLOOKUP($B396,'ŠIFRANT ZA INDUSTRY'!C:C,1,0),0)=0,0,1)</f>
        <v>0</v>
      </c>
      <c r="I396">
        <f>IF(_xlfn.IFNA(VLOOKUP($B396,'ŠIFRANT ZA INDUSTRY'!D:D,1,0),0)=0,0,1)</f>
        <v>0</v>
      </c>
      <c r="J396">
        <f>IF(_xlfn.IFNA(VLOOKUP($B396,'ŠIFRANT ZA INDUSTRY'!E:E,1,0),0)=0,0,1)</f>
        <v>0</v>
      </c>
      <c r="K396">
        <f>IF(_xlfn.IFNA(VLOOKUP($B396,'ŠIFRANT ZA INDUSTRY'!F:F,1,0),0)=0,0,1)</f>
        <v>0</v>
      </c>
      <c r="L396">
        <f>IF(_xlfn.IFNA(VLOOKUP($B396,'ŠIFRANT ZA INDUSTRY'!G:G,1,0),0)=0,0,1)</f>
        <v>0</v>
      </c>
      <c r="M396">
        <f>IF(_xlfn.IFNA(VLOOKUP($B396,'ŠIFRANT ZA INDUSTRY'!H:H,1,0),0)=0,0,1)</f>
        <v>0</v>
      </c>
      <c r="N396">
        <f>IF(_xlfn.IFNA(VLOOKUP($B396,'ŠIFRANT ZA INDUSTRY'!I:I,1,0),0)=0,0,1)</f>
        <v>0</v>
      </c>
      <c r="O396">
        <f>IF(_xlfn.IFNA(VLOOKUP($B396,'ŠIFRANT ZA INDUSTRY'!J:J,1,0),0)=0,0,1)</f>
        <v>0</v>
      </c>
      <c r="P396">
        <f>IF(_xlfn.IFNA(VLOOKUP($B396,'ŠIFRANT ZA INDUSTRY'!K:K,1,0),0)=0,0,1)</f>
        <v>0</v>
      </c>
      <c r="Q396">
        <f>IF(_xlfn.IFNA(VLOOKUP($B396,'ŠIFRANT ZA INDUSTRY'!L:L,1,0),0)=0,0,1)</f>
        <v>0</v>
      </c>
      <c r="R396">
        <f>IF(_xlfn.IFNA(VLOOKUP($B396,'ŠIFRANT ZA INDUSTRY'!M:M,1,0),0)=0,0,1)</f>
        <v>0</v>
      </c>
      <c r="S396">
        <f>IF(_xlfn.IFNA(VLOOKUP($B396,'ŠIFRANT ZA INDUSTRY'!N:N,1,0),0)=0,0,1)</f>
        <v>0</v>
      </c>
      <c r="T396" t="b">
        <f t="shared" si="29"/>
        <v>0</v>
      </c>
    </row>
    <row r="397" spans="1:20" x14ac:dyDescent="0.3">
      <c r="A397" t="str">
        <f t="shared" si="28"/>
        <v>47.42</v>
      </c>
      <c r="B397" s="44" t="s">
        <v>1168</v>
      </c>
      <c r="C397" s="25"/>
      <c r="D397" s="25" t="s">
        <v>1167</v>
      </c>
      <c r="E397">
        <f t="shared" si="27"/>
        <v>1</v>
      </c>
      <c r="F397">
        <f>IF(_xlfn.IFNA(VLOOKUP(B397,'ŠIFRANT ZA INDUSTRY'!A:A,1,0),0)=0,0,1)</f>
        <v>0</v>
      </c>
      <c r="G397">
        <f>IF(_xlfn.IFNA(VLOOKUP($B397,'ŠIFRANT ZA INDUSTRY'!B:B,1,0),0)=0,0,1)</f>
        <v>0</v>
      </c>
      <c r="H397">
        <f>IF(_xlfn.IFNA(VLOOKUP($B397,'ŠIFRANT ZA INDUSTRY'!C:C,1,0),0)=0,0,1)</f>
        <v>0</v>
      </c>
      <c r="I397">
        <f>IF(_xlfn.IFNA(VLOOKUP($B397,'ŠIFRANT ZA INDUSTRY'!D:D,1,0),0)=0,0,1)</f>
        <v>0</v>
      </c>
      <c r="J397">
        <f>IF(_xlfn.IFNA(VLOOKUP($B397,'ŠIFRANT ZA INDUSTRY'!E:E,1,0),0)=0,0,1)</f>
        <v>0</v>
      </c>
      <c r="K397">
        <f>IF(_xlfn.IFNA(VLOOKUP($B397,'ŠIFRANT ZA INDUSTRY'!F:F,1,0),0)=0,0,1)</f>
        <v>0</v>
      </c>
      <c r="L397">
        <f>IF(_xlfn.IFNA(VLOOKUP($B397,'ŠIFRANT ZA INDUSTRY'!G:G,1,0),0)=0,0,1)</f>
        <v>0</v>
      </c>
      <c r="M397">
        <f>IF(_xlfn.IFNA(VLOOKUP($B397,'ŠIFRANT ZA INDUSTRY'!H:H,1,0),0)=0,0,1)</f>
        <v>0</v>
      </c>
      <c r="N397">
        <f>IF(_xlfn.IFNA(VLOOKUP($B397,'ŠIFRANT ZA INDUSTRY'!I:I,1,0),0)=0,0,1)</f>
        <v>0</v>
      </c>
      <c r="O397">
        <f>IF(_xlfn.IFNA(VLOOKUP($B397,'ŠIFRANT ZA INDUSTRY'!J:J,1,0),0)=0,0,1)</f>
        <v>0</v>
      </c>
      <c r="P397">
        <f>IF(_xlfn.IFNA(VLOOKUP($B397,'ŠIFRANT ZA INDUSTRY'!K:K,1,0),0)=0,0,1)</f>
        <v>0</v>
      </c>
      <c r="Q397">
        <f>IF(_xlfn.IFNA(VLOOKUP($B397,'ŠIFRANT ZA INDUSTRY'!L:L,1,0),0)=0,0,1)</f>
        <v>0</v>
      </c>
      <c r="R397">
        <f>IF(_xlfn.IFNA(VLOOKUP($B397,'ŠIFRANT ZA INDUSTRY'!M:M,1,0),0)=0,0,1)</f>
        <v>0</v>
      </c>
      <c r="S397">
        <f>IF(_xlfn.IFNA(VLOOKUP($B397,'ŠIFRANT ZA INDUSTRY'!N:N,1,0),0)=0,0,1)</f>
        <v>0</v>
      </c>
      <c r="T397" t="b">
        <f t="shared" si="29"/>
        <v>0</v>
      </c>
    </row>
    <row r="398" spans="1:20" x14ac:dyDescent="0.3">
      <c r="A398" t="str">
        <f t="shared" si="28"/>
        <v>47.43</v>
      </c>
      <c r="B398" s="44" t="s">
        <v>1170</v>
      </c>
      <c r="C398" s="25"/>
      <c r="D398" s="25" t="s">
        <v>1169</v>
      </c>
      <c r="E398">
        <f t="shared" si="27"/>
        <v>1</v>
      </c>
      <c r="F398">
        <f>IF(_xlfn.IFNA(VLOOKUP(B398,'ŠIFRANT ZA INDUSTRY'!A:A,1,0),0)=0,0,1)</f>
        <v>0</v>
      </c>
      <c r="G398">
        <f>IF(_xlfn.IFNA(VLOOKUP($B398,'ŠIFRANT ZA INDUSTRY'!B:B,1,0),0)=0,0,1)</f>
        <v>0</v>
      </c>
      <c r="H398">
        <f>IF(_xlfn.IFNA(VLOOKUP($B398,'ŠIFRANT ZA INDUSTRY'!C:C,1,0),0)=0,0,1)</f>
        <v>0</v>
      </c>
      <c r="I398">
        <f>IF(_xlfn.IFNA(VLOOKUP($B398,'ŠIFRANT ZA INDUSTRY'!D:D,1,0),0)=0,0,1)</f>
        <v>0</v>
      </c>
      <c r="J398">
        <f>IF(_xlfn.IFNA(VLOOKUP($B398,'ŠIFRANT ZA INDUSTRY'!E:E,1,0),0)=0,0,1)</f>
        <v>0</v>
      </c>
      <c r="K398">
        <f>IF(_xlfn.IFNA(VLOOKUP($B398,'ŠIFRANT ZA INDUSTRY'!F:F,1,0),0)=0,0,1)</f>
        <v>0</v>
      </c>
      <c r="L398">
        <f>IF(_xlfn.IFNA(VLOOKUP($B398,'ŠIFRANT ZA INDUSTRY'!G:G,1,0),0)=0,0,1)</f>
        <v>0</v>
      </c>
      <c r="M398">
        <f>IF(_xlfn.IFNA(VLOOKUP($B398,'ŠIFRANT ZA INDUSTRY'!H:H,1,0),0)=0,0,1)</f>
        <v>0</v>
      </c>
      <c r="N398">
        <f>IF(_xlfn.IFNA(VLOOKUP($B398,'ŠIFRANT ZA INDUSTRY'!I:I,1,0),0)=0,0,1)</f>
        <v>0</v>
      </c>
      <c r="O398">
        <f>IF(_xlfn.IFNA(VLOOKUP($B398,'ŠIFRANT ZA INDUSTRY'!J:J,1,0),0)=0,0,1)</f>
        <v>0</v>
      </c>
      <c r="P398">
        <f>IF(_xlfn.IFNA(VLOOKUP($B398,'ŠIFRANT ZA INDUSTRY'!K:K,1,0),0)=0,0,1)</f>
        <v>0</v>
      </c>
      <c r="Q398">
        <f>IF(_xlfn.IFNA(VLOOKUP($B398,'ŠIFRANT ZA INDUSTRY'!L:L,1,0),0)=0,0,1)</f>
        <v>0</v>
      </c>
      <c r="R398">
        <f>IF(_xlfn.IFNA(VLOOKUP($B398,'ŠIFRANT ZA INDUSTRY'!M:M,1,0),0)=0,0,1)</f>
        <v>0</v>
      </c>
      <c r="S398">
        <f>IF(_xlfn.IFNA(VLOOKUP($B398,'ŠIFRANT ZA INDUSTRY'!N:N,1,0),0)=0,0,1)</f>
        <v>0</v>
      </c>
      <c r="T398" t="b">
        <f t="shared" si="29"/>
        <v>0</v>
      </c>
    </row>
    <row r="399" spans="1:20" x14ac:dyDescent="0.3">
      <c r="A399" t="str">
        <f t="shared" si="28"/>
        <v>47.51</v>
      </c>
      <c r="B399" s="44" t="s">
        <v>1172</v>
      </c>
      <c r="C399" s="25"/>
      <c r="D399" s="25" t="s">
        <v>1171</v>
      </c>
      <c r="E399">
        <f t="shared" si="27"/>
        <v>1</v>
      </c>
      <c r="F399">
        <f>IF(_xlfn.IFNA(VLOOKUP(B399,'ŠIFRANT ZA INDUSTRY'!A:A,1,0),0)=0,0,1)</f>
        <v>0</v>
      </c>
      <c r="G399">
        <f>IF(_xlfn.IFNA(VLOOKUP($B399,'ŠIFRANT ZA INDUSTRY'!B:B,1,0),0)=0,0,1)</f>
        <v>0</v>
      </c>
      <c r="H399">
        <f>IF(_xlfn.IFNA(VLOOKUP($B399,'ŠIFRANT ZA INDUSTRY'!C:C,1,0),0)=0,0,1)</f>
        <v>0</v>
      </c>
      <c r="I399">
        <f>IF(_xlfn.IFNA(VLOOKUP($B399,'ŠIFRANT ZA INDUSTRY'!D:D,1,0),0)=0,0,1)</f>
        <v>0</v>
      </c>
      <c r="J399">
        <f>IF(_xlfn.IFNA(VLOOKUP($B399,'ŠIFRANT ZA INDUSTRY'!E:E,1,0),0)=0,0,1)</f>
        <v>0</v>
      </c>
      <c r="K399">
        <f>IF(_xlfn.IFNA(VLOOKUP($B399,'ŠIFRANT ZA INDUSTRY'!F:F,1,0),0)=0,0,1)</f>
        <v>0</v>
      </c>
      <c r="L399">
        <f>IF(_xlfn.IFNA(VLOOKUP($B399,'ŠIFRANT ZA INDUSTRY'!G:G,1,0),0)=0,0,1)</f>
        <v>0</v>
      </c>
      <c r="M399">
        <f>IF(_xlfn.IFNA(VLOOKUP($B399,'ŠIFRANT ZA INDUSTRY'!H:H,1,0),0)=0,0,1)</f>
        <v>0</v>
      </c>
      <c r="N399">
        <f>IF(_xlfn.IFNA(VLOOKUP($B399,'ŠIFRANT ZA INDUSTRY'!I:I,1,0),0)=0,0,1)</f>
        <v>0</v>
      </c>
      <c r="O399">
        <f>IF(_xlfn.IFNA(VLOOKUP($B399,'ŠIFRANT ZA INDUSTRY'!J:J,1,0),0)=0,0,1)</f>
        <v>0</v>
      </c>
      <c r="P399">
        <f>IF(_xlfn.IFNA(VLOOKUP($B399,'ŠIFRANT ZA INDUSTRY'!K:K,1,0),0)=0,0,1)</f>
        <v>0</v>
      </c>
      <c r="Q399">
        <f>IF(_xlfn.IFNA(VLOOKUP($B399,'ŠIFRANT ZA INDUSTRY'!L:L,1,0),0)=0,0,1)</f>
        <v>0</v>
      </c>
      <c r="R399">
        <f>IF(_xlfn.IFNA(VLOOKUP($B399,'ŠIFRANT ZA INDUSTRY'!M:M,1,0),0)=0,0,1)</f>
        <v>0</v>
      </c>
      <c r="S399">
        <f>IF(_xlfn.IFNA(VLOOKUP($B399,'ŠIFRANT ZA INDUSTRY'!N:N,1,0),0)=0,0,1)</f>
        <v>0</v>
      </c>
      <c r="T399" t="b">
        <f t="shared" si="29"/>
        <v>0</v>
      </c>
    </row>
    <row r="400" spans="1:20" x14ac:dyDescent="0.3">
      <c r="A400" t="str">
        <f t="shared" si="28"/>
        <v>47.52</v>
      </c>
      <c r="B400" s="44" t="s">
        <v>1174</v>
      </c>
      <c r="C400" s="25"/>
      <c r="D400" s="25" t="s">
        <v>1173</v>
      </c>
      <c r="E400">
        <f t="shared" si="27"/>
        <v>1</v>
      </c>
      <c r="F400">
        <f>IF(_xlfn.IFNA(VLOOKUP(B400,'ŠIFRANT ZA INDUSTRY'!A:A,1,0),0)=0,0,1)</f>
        <v>0</v>
      </c>
      <c r="G400">
        <f>IF(_xlfn.IFNA(VLOOKUP($B400,'ŠIFRANT ZA INDUSTRY'!B:B,1,0),0)=0,0,1)</f>
        <v>0</v>
      </c>
      <c r="H400">
        <f>IF(_xlfn.IFNA(VLOOKUP($B400,'ŠIFRANT ZA INDUSTRY'!C:C,1,0),0)=0,0,1)</f>
        <v>0</v>
      </c>
      <c r="I400">
        <f>IF(_xlfn.IFNA(VLOOKUP($B400,'ŠIFRANT ZA INDUSTRY'!D:D,1,0),0)=0,0,1)</f>
        <v>0</v>
      </c>
      <c r="J400">
        <f>IF(_xlfn.IFNA(VLOOKUP($B400,'ŠIFRANT ZA INDUSTRY'!E:E,1,0),0)=0,0,1)</f>
        <v>0</v>
      </c>
      <c r="K400">
        <f>IF(_xlfn.IFNA(VLOOKUP($B400,'ŠIFRANT ZA INDUSTRY'!F:F,1,0),0)=0,0,1)</f>
        <v>0</v>
      </c>
      <c r="L400">
        <f>IF(_xlfn.IFNA(VLOOKUP($B400,'ŠIFRANT ZA INDUSTRY'!G:G,1,0),0)=0,0,1)</f>
        <v>0</v>
      </c>
      <c r="M400">
        <f>IF(_xlfn.IFNA(VLOOKUP($B400,'ŠIFRANT ZA INDUSTRY'!H:H,1,0),0)=0,0,1)</f>
        <v>0</v>
      </c>
      <c r="N400">
        <f>IF(_xlfn.IFNA(VLOOKUP($B400,'ŠIFRANT ZA INDUSTRY'!I:I,1,0),0)=0,0,1)</f>
        <v>0</v>
      </c>
      <c r="O400">
        <f>IF(_xlfn.IFNA(VLOOKUP($B400,'ŠIFRANT ZA INDUSTRY'!J:J,1,0),0)=0,0,1)</f>
        <v>0</v>
      </c>
      <c r="P400">
        <f>IF(_xlfn.IFNA(VLOOKUP($B400,'ŠIFRANT ZA INDUSTRY'!K:K,1,0),0)=0,0,1)</f>
        <v>0</v>
      </c>
      <c r="Q400">
        <f>IF(_xlfn.IFNA(VLOOKUP($B400,'ŠIFRANT ZA INDUSTRY'!L:L,1,0),0)=0,0,1)</f>
        <v>0</v>
      </c>
      <c r="R400">
        <f>IF(_xlfn.IFNA(VLOOKUP($B400,'ŠIFRANT ZA INDUSTRY'!M:M,1,0),0)=0,0,1)</f>
        <v>0</v>
      </c>
      <c r="S400">
        <f>IF(_xlfn.IFNA(VLOOKUP($B400,'ŠIFRANT ZA INDUSTRY'!N:N,1,0),0)=0,0,1)</f>
        <v>0</v>
      </c>
      <c r="T400" t="b">
        <f t="shared" si="29"/>
        <v>0</v>
      </c>
    </row>
    <row r="401" spans="1:20" x14ac:dyDescent="0.3">
      <c r="A401" t="str">
        <f t="shared" si="28"/>
        <v>47.53</v>
      </c>
      <c r="B401" s="44" t="s">
        <v>1176</v>
      </c>
      <c r="C401" s="25"/>
      <c r="D401" s="25" t="s">
        <v>1175</v>
      </c>
      <c r="E401">
        <f t="shared" si="27"/>
        <v>1</v>
      </c>
      <c r="F401">
        <f>IF(_xlfn.IFNA(VLOOKUP(B401,'ŠIFRANT ZA INDUSTRY'!A:A,1,0),0)=0,0,1)</f>
        <v>0</v>
      </c>
      <c r="G401">
        <f>IF(_xlfn.IFNA(VLOOKUP($B401,'ŠIFRANT ZA INDUSTRY'!B:B,1,0),0)=0,0,1)</f>
        <v>0</v>
      </c>
      <c r="H401">
        <f>IF(_xlfn.IFNA(VLOOKUP($B401,'ŠIFRANT ZA INDUSTRY'!C:C,1,0),0)=0,0,1)</f>
        <v>0</v>
      </c>
      <c r="I401">
        <f>IF(_xlfn.IFNA(VLOOKUP($B401,'ŠIFRANT ZA INDUSTRY'!D:D,1,0),0)=0,0,1)</f>
        <v>0</v>
      </c>
      <c r="J401">
        <f>IF(_xlfn.IFNA(VLOOKUP($B401,'ŠIFRANT ZA INDUSTRY'!E:E,1,0),0)=0,0,1)</f>
        <v>0</v>
      </c>
      <c r="K401">
        <f>IF(_xlfn.IFNA(VLOOKUP($B401,'ŠIFRANT ZA INDUSTRY'!F:F,1,0),0)=0,0,1)</f>
        <v>0</v>
      </c>
      <c r="L401">
        <f>IF(_xlfn.IFNA(VLOOKUP($B401,'ŠIFRANT ZA INDUSTRY'!G:G,1,0),0)=0,0,1)</f>
        <v>0</v>
      </c>
      <c r="M401">
        <f>IF(_xlfn.IFNA(VLOOKUP($B401,'ŠIFRANT ZA INDUSTRY'!H:H,1,0),0)=0,0,1)</f>
        <v>0</v>
      </c>
      <c r="N401">
        <f>IF(_xlfn.IFNA(VLOOKUP($B401,'ŠIFRANT ZA INDUSTRY'!I:I,1,0),0)=0,0,1)</f>
        <v>0</v>
      </c>
      <c r="O401">
        <f>IF(_xlfn.IFNA(VLOOKUP($B401,'ŠIFRANT ZA INDUSTRY'!J:J,1,0),0)=0,0,1)</f>
        <v>0</v>
      </c>
      <c r="P401">
        <f>IF(_xlfn.IFNA(VLOOKUP($B401,'ŠIFRANT ZA INDUSTRY'!K:K,1,0),0)=0,0,1)</f>
        <v>0</v>
      </c>
      <c r="Q401">
        <f>IF(_xlfn.IFNA(VLOOKUP($B401,'ŠIFRANT ZA INDUSTRY'!L:L,1,0),0)=0,0,1)</f>
        <v>0</v>
      </c>
      <c r="R401">
        <f>IF(_xlfn.IFNA(VLOOKUP($B401,'ŠIFRANT ZA INDUSTRY'!M:M,1,0),0)=0,0,1)</f>
        <v>0</v>
      </c>
      <c r="S401">
        <f>IF(_xlfn.IFNA(VLOOKUP($B401,'ŠIFRANT ZA INDUSTRY'!N:N,1,0),0)=0,0,1)</f>
        <v>0</v>
      </c>
      <c r="T401" t="b">
        <f t="shared" si="29"/>
        <v>0</v>
      </c>
    </row>
    <row r="402" spans="1:20" x14ac:dyDescent="0.3">
      <c r="A402" t="str">
        <f t="shared" si="28"/>
        <v>47.54</v>
      </c>
      <c r="B402" s="44" t="s">
        <v>1178</v>
      </c>
      <c r="C402" s="25"/>
      <c r="D402" s="25" t="s">
        <v>1177</v>
      </c>
      <c r="E402">
        <f t="shared" si="27"/>
        <v>1</v>
      </c>
      <c r="F402">
        <f>IF(_xlfn.IFNA(VLOOKUP(B402,'ŠIFRANT ZA INDUSTRY'!A:A,1,0),0)=0,0,1)</f>
        <v>0</v>
      </c>
      <c r="G402">
        <f>IF(_xlfn.IFNA(VLOOKUP($B402,'ŠIFRANT ZA INDUSTRY'!B:B,1,0),0)=0,0,1)</f>
        <v>0</v>
      </c>
      <c r="H402">
        <f>IF(_xlfn.IFNA(VLOOKUP($B402,'ŠIFRANT ZA INDUSTRY'!C:C,1,0),0)=0,0,1)</f>
        <v>0</v>
      </c>
      <c r="I402">
        <f>IF(_xlfn.IFNA(VLOOKUP($B402,'ŠIFRANT ZA INDUSTRY'!D:D,1,0),0)=0,0,1)</f>
        <v>0</v>
      </c>
      <c r="J402">
        <f>IF(_xlfn.IFNA(VLOOKUP($B402,'ŠIFRANT ZA INDUSTRY'!E:E,1,0),0)=0,0,1)</f>
        <v>0</v>
      </c>
      <c r="K402">
        <f>IF(_xlfn.IFNA(VLOOKUP($B402,'ŠIFRANT ZA INDUSTRY'!F:F,1,0),0)=0,0,1)</f>
        <v>0</v>
      </c>
      <c r="L402">
        <f>IF(_xlfn.IFNA(VLOOKUP($B402,'ŠIFRANT ZA INDUSTRY'!G:G,1,0),0)=0,0,1)</f>
        <v>0</v>
      </c>
      <c r="M402">
        <f>IF(_xlfn.IFNA(VLOOKUP($B402,'ŠIFRANT ZA INDUSTRY'!H:H,1,0),0)=0,0,1)</f>
        <v>0</v>
      </c>
      <c r="N402">
        <f>IF(_xlfn.IFNA(VLOOKUP($B402,'ŠIFRANT ZA INDUSTRY'!I:I,1,0),0)=0,0,1)</f>
        <v>0</v>
      </c>
      <c r="O402">
        <f>IF(_xlfn.IFNA(VLOOKUP($B402,'ŠIFRANT ZA INDUSTRY'!J:J,1,0),0)=0,0,1)</f>
        <v>0</v>
      </c>
      <c r="P402">
        <f>IF(_xlfn.IFNA(VLOOKUP($B402,'ŠIFRANT ZA INDUSTRY'!K:K,1,0),0)=0,0,1)</f>
        <v>0</v>
      </c>
      <c r="Q402">
        <f>IF(_xlfn.IFNA(VLOOKUP($B402,'ŠIFRANT ZA INDUSTRY'!L:L,1,0),0)=0,0,1)</f>
        <v>0</v>
      </c>
      <c r="R402">
        <f>IF(_xlfn.IFNA(VLOOKUP($B402,'ŠIFRANT ZA INDUSTRY'!M:M,1,0),0)=0,0,1)</f>
        <v>0</v>
      </c>
      <c r="S402">
        <f>IF(_xlfn.IFNA(VLOOKUP($B402,'ŠIFRANT ZA INDUSTRY'!N:N,1,0),0)=0,0,1)</f>
        <v>0</v>
      </c>
      <c r="T402" t="b">
        <f t="shared" si="29"/>
        <v>0</v>
      </c>
    </row>
    <row r="403" spans="1:20" x14ac:dyDescent="0.3">
      <c r="A403" t="str">
        <f t="shared" si="28"/>
        <v>47.59</v>
      </c>
      <c r="B403" s="44" t="s">
        <v>1180</v>
      </c>
      <c r="C403" s="25"/>
      <c r="D403" s="25" t="s">
        <v>1179</v>
      </c>
      <c r="E403">
        <f t="shared" si="27"/>
        <v>1</v>
      </c>
      <c r="F403">
        <f>IF(_xlfn.IFNA(VLOOKUP(B403,'ŠIFRANT ZA INDUSTRY'!A:A,1,0),0)=0,0,1)</f>
        <v>0</v>
      </c>
      <c r="G403">
        <f>IF(_xlfn.IFNA(VLOOKUP($B403,'ŠIFRANT ZA INDUSTRY'!B:B,1,0),0)=0,0,1)</f>
        <v>0</v>
      </c>
      <c r="H403">
        <f>IF(_xlfn.IFNA(VLOOKUP($B403,'ŠIFRANT ZA INDUSTRY'!C:C,1,0),0)=0,0,1)</f>
        <v>0</v>
      </c>
      <c r="I403">
        <f>IF(_xlfn.IFNA(VLOOKUP($B403,'ŠIFRANT ZA INDUSTRY'!D:D,1,0),0)=0,0,1)</f>
        <v>0</v>
      </c>
      <c r="J403">
        <f>IF(_xlfn.IFNA(VLOOKUP($B403,'ŠIFRANT ZA INDUSTRY'!E:E,1,0),0)=0,0,1)</f>
        <v>0</v>
      </c>
      <c r="K403">
        <f>IF(_xlfn.IFNA(VLOOKUP($B403,'ŠIFRANT ZA INDUSTRY'!F:F,1,0),0)=0,0,1)</f>
        <v>0</v>
      </c>
      <c r="L403">
        <f>IF(_xlfn.IFNA(VLOOKUP($B403,'ŠIFRANT ZA INDUSTRY'!G:G,1,0),0)=0,0,1)</f>
        <v>0</v>
      </c>
      <c r="M403">
        <f>IF(_xlfn.IFNA(VLOOKUP($B403,'ŠIFRANT ZA INDUSTRY'!H:H,1,0),0)=0,0,1)</f>
        <v>0</v>
      </c>
      <c r="N403">
        <f>IF(_xlfn.IFNA(VLOOKUP($B403,'ŠIFRANT ZA INDUSTRY'!I:I,1,0),0)=0,0,1)</f>
        <v>0</v>
      </c>
      <c r="O403">
        <f>IF(_xlfn.IFNA(VLOOKUP($B403,'ŠIFRANT ZA INDUSTRY'!J:J,1,0),0)=0,0,1)</f>
        <v>0</v>
      </c>
      <c r="P403">
        <f>IF(_xlfn.IFNA(VLOOKUP($B403,'ŠIFRANT ZA INDUSTRY'!K:K,1,0),0)=0,0,1)</f>
        <v>0</v>
      </c>
      <c r="Q403">
        <f>IF(_xlfn.IFNA(VLOOKUP($B403,'ŠIFRANT ZA INDUSTRY'!L:L,1,0),0)=0,0,1)</f>
        <v>0</v>
      </c>
      <c r="R403">
        <f>IF(_xlfn.IFNA(VLOOKUP($B403,'ŠIFRANT ZA INDUSTRY'!M:M,1,0),0)=0,0,1)</f>
        <v>0</v>
      </c>
      <c r="S403">
        <f>IF(_xlfn.IFNA(VLOOKUP($B403,'ŠIFRANT ZA INDUSTRY'!N:N,1,0),0)=0,0,1)</f>
        <v>0</v>
      </c>
      <c r="T403" t="b">
        <f t="shared" si="29"/>
        <v>0</v>
      </c>
    </row>
    <row r="404" spans="1:20" x14ac:dyDescent="0.3">
      <c r="A404" t="str">
        <f t="shared" si="28"/>
        <v>47.61</v>
      </c>
      <c r="B404" s="44" t="s">
        <v>1182</v>
      </c>
      <c r="C404" s="25"/>
      <c r="D404" s="25" t="s">
        <v>1181</v>
      </c>
      <c r="E404">
        <f t="shared" si="27"/>
        <v>1</v>
      </c>
      <c r="F404">
        <f>IF(_xlfn.IFNA(VLOOKUP(B404,'ŠIFRANT ZA INDUSTRY'!A:A,1,0),0)=0,0,1)</f>
        <v>0</v>
      </c>
      <c r="G404">
        <f>IF(_xlfn.IFNA(VLOOKUP($B404,'ŠIFRANT ZA INDUSTRY'!B:B,1,0),0)=0,0,1)</f>
        <v>0</v>
      </c>
      <c r="H404">
        <f>IF(_xlfn.IFNA(VLOOKUP($B404,'ŠIFRANT ZA INDUSTRY'!C:C,1,0),0)=0,0,1)</f>
        <v>0</v>
      </c>
      <c r="I404">
        <f>IF(_xlfn.IFNA(VLOOKUP($B404,'ŠIFRANT ZA INDUSTRY'!D:D,1,0),0)=0,0,1)</f>
        <v>0</v>
      </c>
      <c r="J404">
        <f>IF(_xlfn.IFNA(VLOOKUP($B404,'ŠIFRANT ZA INDUSTRY'!E:E,1,0),0)=0,0,1)</f>
        <v>0</v>
      </c>
      <c r="K404">
        <f>IF(_xlfn.IFNA(VLOOKUP($B404,'ŠIFRANT ZA INDUSTRY'!F:F,1,0),0)=0,0,1)</f>
        <v>0</v>
      </c>
      <c r="L404">
        <f>IF(_xlfn.IFNA(VLOOKUP($B404,'ŠIFRANT ZA INDUSTRY'!G:G,1,0),0)=0,0,1)</f>
        <v>0</v>
      </c>
      <c r="M404">
        <f>IF(_xlfn.IFNA(VLOOKUP($B404,'ŠIFRANT ZA INDUSTRY'!H:H,1,0),0)=0,0,1)</f>
        <v>0</v>
      </c>
      <c r="N404">
        <f>IF(_xlfn.IFNA(VLOOKUP($B404,'ŠIFRANT ZA INDUSTRY'!I:I,1,0),0)=0,0,1)</f>
        <v>0</v>
      </c>
      <c r="O404">
        <f>IF(_xlfn.IFNA(VLOOKUP($B404,'ŠIFRANT ZA INDUSTRY'!J:J,1,0),0)=0,0,1)</f>
        <v>0</v>
      </c>
      <c r="P404">
        <f>IF(_xlfn.IFNA(VLOOKUP($B404,'ŠIFRANT ZA INDUSTRY'!K:K,1,0),0)=0,0,1)</f>
        <v>0</v>
      </c>
      <c r="Q404">
        <f>IF(_xlfn.IFNA(VLOOKUP($B404,'ŠIFRANT ZA INDUSTRY'!L:L,1,0),0)=0,0,1)</f>
        <v>0</v>
      </c>
      <c r="R404">
        <f>IF(_xlfn.IFNA(VLOOKUP($B404,'ŠIFRANT ZA INDUSTRY'!M:M,1,0),0)=0,0,1)</f>
        <v>0</v>
      </c>
      <c r="S404">
        <f>IF(_xlfn.IFNA(VLOOKUP($B404,'ŠIFRANT ZA INDUSTRY'!N:N,1,0),0)=0,0,1)</f>
        <v>0</v>
      </c>
      <c r="T404" t="b">
        <f t="shared" si="29"/>
        <v>0</v>
      </c>
    </row>
    <row r="405" spans="1:20" x14ac:dyDescent="0.3">
      <c r="A405" t="str">
        <f t="shared" si="28"/>
        <v>47.62</v>
      </c>
      <c r="B405" s="44" t="s">
        <v>1183</v>
      </c>
      <c r="C405" s="25"/>
      <c r="D405" s="25" t="s">
        <v>1184</v>
      </c>
      <c r="E405">
        <f t="shared" si="27"/>
        <v>1</v>
      </c>
      <c r="F405">
        <f>IF(_xlfn.IFNA(VLOOKUP(B405,'ŠIFRANT ZA INDUSTRY'!A:A,1,0),0)=0,0,1)</f>
        <v>0</v>
      </c>
      <c r="G405">
        <f>IF(_xlfn.IFNA(VLOOKUP($B405,'ŠIFRANT ZA INDUSTRY'!B:B,1,0),0)=0,0,1)</f>
        <v>0</v>
      </c>
      <c r="H405">
        <f>IF(_xlfn.IFNA(VLOOKUP($B405,'ŠIFRANT ZA INDUSTRY'!C:C,1,0),0)=0,0,1)</f>
        <v>0</v>
      </c>
      <c r="I405">
        <f>IF(_xlfn.IFNA(VLOOKUP($B405,'ŠIFRANT ZA INDUSTRY'!D:D,1,0),0)=0,0,1)</f>
        <v>0</v>
      </c>
      <c r="J405">
        <f>IF(_xlfn.IFNA(VLOOKUP($B405,'ŠIFRANT ZA INDUSTRY'!E:E,1,0),0)=0,0,1)</f>
        <v>0</v>
      </c>
      <c r="K405">
        <f>IF(_xlfn.IFNA(VLOOKUP($B405,'ŠIFRANT ZA INDUSTRY'!F:F,1,0),0)=0,0,1)</f>
        <v>0</v>
      </c>
      <c r="L405">
        <f>IF(_xlfn.IFNA(VLOOKUP($B405,'ŠIFRANT ZA INDUSTRY'!G:G,1,0),0)=0,0,1)</f>
        <v>0</v>
      </c>
      <c r="M405">
        <f>IF(_xlfn.IFNA(VLOOKUP($B405,'ŠIFRANT ZA INDUSTRY'!H:H,1,0),0)=0,0,1)</f>
        <v>0</v>
      </c>
      <c r="N405">
        <f>IF(_xlfn.IFNA(VLOOKUP($B405,'ŠIFRANT ZA INDUSTRY'!I:I,1,0),0)=0,0,1)</f>
        <v>0</v>
      </c>
      <c r="O405">
        <f>IF(_xlfn.IFNA(VLOOKUP($B405,'ŠIFRANT ZA INDUSTRY'!J:J,1,0),0)=0,0,1)</f>
        <v>0</v>
      </c>
      <c r="P405">
        <f>IF(_xlfn.IFNA(VLOOKUP($B405,'ŠIFRANT ZA INDUSTRY'!K:K,1,0),0)=0,0,1)</f>
        <v>0</v>
      </c>
      <c r="Q405">
        <f>IF(_xlfn.IFNA(VLOOKUP($B405,'ŠIFRANT ZA INDUSTRY'!L:L,1,0),0)=0,0,1)</f>
        <v>0</v>
      </c>
      <c r="R405">
        <f>IF(_xlfn.IFNA(VLOOKUP($B405,'ŠIFRANT ZA INDUSTRY'!M:M,1,0),0)=0,0,1)</f>
        <v>0</v>
      </c>
      <c r="S405">
        <f>IF(_xlfn.IFNA(VLOOKUP($B405,'ŠIFRANT ZA INDUSTRY'!N:N,1,0),0)=0,0,1)</f>
        <v>0</v>
      </c>
      <c r="T405" t="b">
        <f t="shared" si="29"/>
        <v>0</v>
      </c>
    </row>
    <row r="406" spans="1:20" x14ac:dyDescent="0.3">
      <c r="A406" t="str">
        <f t="shared" si="28"/>
        <v>47.62</v>
      </c>
      <c r="B406" s="44" t="s">
        <v>1185</v>
      </c>
      <c r="C406" s="25"/>
      <c r="D406" s="25" t="s">
        <v>1186</v>
      </c>
      <c r="E406">
        <f t="shared" si="27"/>
        <v>1</v>
      </c>
      <c r="F406">
        <f>IF(_xlfn.IFNA(VLOOKUP(B406,'ŠIFRANT ZA INDUSTRY'!A:A,1,0),0)=0,0,1)</f>
        <v>0</v>
      </c>
      <c r="G406">
        <f>IF(_xlfn.IFNA(VLOOKUP($B406,'ŠIFRANT ZA INDUSTRY'!B:B,1,0),0)=0,0,1)</f>
        <v>0</v>
      </c>
      <c r="H406">
        <f>IF(_xlfn.IFNA(VLOOKUP($B406,'ŠIFRANT ZA INDUSTRY'!C:C,1,0),0)=0,0,1)</f>
        <v>0</v>
      </c>
      <c r="I406">
        <f>IF(_xlfn.IFNA(VLOOKUP($B406,'ŠIFRANT ZA INDUSTRY'!D:D,1,0),0)=0,0,1)</f>
        <v>0</v>
      </c>
      <c r="J406">
        <f>IF(_xlfn.IFNA(VLOOKUP($B406,'ŠIFRANT ZA INDUSTRY'!E:E,1,0),0)=0,0,1)</f>
        <v>0</v>
      </c>
      <c r="K406">
        <f>IF(_xlfn.IFNA(VLOOKUP($B406,'ŠIFRANT ZA INDUSTRY'!F:F,1,0),0)=0,0,1)</f>
        <v>0</v>
      </c>
      <c r="L406">
        <f>IF(_xlfn.IFNA(VLOOKUP($B406,'ŠIFRANT ZA INDUSTRY'!G:G,1,0),0)=0,0,1)</f>
        <v>0</v>
      </c>
      <c r="M406">
        <f>IF(_xlfn.IFNA(VLOOKUP($B406,'ŠIFRANT ZA INDUSTRY'!H:H,1,0),0)=0,0,1)</f>
        <v>0</v>
      </c>
      <c r="N406">
        <f>IF(_xlfn.IFNA(VLOOKUP($B406,'ŠIFRANT ZA INDUSTRY'!I:I,1,0),0)=0,0,1)</f>
        <v>0</v>
      </c>
      <c r="O406">
        <f>IF(_xlfn.IFNA(VLOOKUP($B406,'ŠIFRANT ZA INDUSTRY'!J:J,1,0),0)=0,0,1)</f>
        <v>0</v>
      </c>
      <c r="P406">
        <f>IF(_xlfn.IFNA(VLOOKUP($B406,'ŠIFRANT ZA INDUSTRY'!K:K,1,0),0)=0,0,1)</f>
        <v>0</v>
      </c>
      <c r="Q406">
        <f>IF(_xlfn.IFNA(VLOOKUP($B406,'ŠIFRANT ZA INDUSTRY'!L:L,1,0),0)=0,0,1)</f>
        <v>0</v>
      </c>
      <c r="R406">
        <f>IF(_xlfn.IFNA(VLOOKUP($B406,'ŠIFRANT ZA INDUSTRY'!M:M,1,0),0)=0,0,1)</f>
        <v>0</v>
      </c>
      <c r="S406">
        <f>IF(_xlfn.IFNA(VLOOKUP($B406,'ŠIFRANT ZA INDUSTRY'!N:N,1,0),0)=0,0,1)</f>
        <v>0</v>
      </c>
      <c r="T406" t="b">
        <f t="shared" si="29"/>
        <v>0</v>
      </c>
    </row>
    <row r="407" spans="1:20" x14ac:dyDescent="0.3">
      <c r="A407" t="str">
        <f t="shared" si="28"/>
        <v>47.63</v>
      </c>
      <c r="B407" s="44" t="s">
        <v>1188</v>
      </c>
      <c r="C407" s="25"/>
      <c r="D407" s="25" t="s">
        <v>1187</v>
      </c>
      <c r="E407">
        <f t="shared" si="27"/>
        <v>1</v>
      </c>
      <c r="F407">
        <f>IF(_xlfn.IFNA(VLOOKUP(B407,'ŠIFRANT ZA INDUSTRY'!A:A,1,0),0)=0,0,1)</f>
        <v>0</v>
      </c>
      <c r="G407">
        <f>IF(_xlfn.IFNA(VLOOKUP($B407,'ŠIFRANT ZA INDUSTRY'!B:B,1,0),0)=0,0,1)</f>
        <v>0</v>
      </c>
      <c r="H407">
        <f>IF(_xlfn.IFNA(VLOOKUP($B407,'ŠIFRANT ZA INDUSTRY'!C:C,1,0),0)=0,0,1)</f>
        <v>0</v>
      </c>
      <c r="I407">
        <f>IF(_xlfn.IFNA(VLOOKUP($B407,'ŠIFRANT ZA INDUSTRY'!D:D,1,0),0)=0,0,1)</f>
        <v>0</v>
      </c>
      <c r="J407">
        <f>IF(_xlfn.IFNA(VLOOKUP($B407,'ŠIFRANT ZA INDUSTRY'!E:E,1,0),0)=0,0,1)</f>
        <v>0</v>
      </c>
      <c r="K407">
        <f>IF(_xlfn.IFNA(VLOOKUP($B407,'ŠIFRANT ZA INDUSTRY'!F:F,1,0),0)=0,0,1)</f>
        <v>0</v>
      </c>
      <c r="L407">
        <f>IF(_xlfn.IFNA(VLOOKUP($B407,'ŠIFRANT ZA INDUSTRY'!G:G,1,0),0)=0,0,1)</f>
        <v>0</v>
      </c>
      <c r="M407">
        <f>IF(_xlfn.IFNA(VLOOKUP($B407,'ŠIFRANT ZA INDUSTRY'!H:H,1,0),0)=0,0,1)</f>
        <v>0</v>
      </c>
      <c r="N407">
        <f>IF(_xlfn.IFNA(VLOOKUP($B407,'ŠIFRANT ZA INDUSTRY'!I:I,1,0),0)=0,0,1)</f>
        <v>0</v>
      </c>
      <c r="O407">
        <f>IF(_xlfn.IFNA(VLOOKUP($B407,'ŠIFRANT ZA INDUSTRY'!J:J,1,0),0)=0,0,1)</f>
        <v>0</v>
      </c>
      <c r="P407">
        <f>IF(_xlfn.IFNA(VLOOKUP($B407,'ŠIFRANT ZA INDUSTRY'!K:K,1,0),0)=0,0,1)</f>
        <v>0</v>
      </c>
      <c r="Q407">
        <f>IF(_xlfn.IFNA(VLOOKUP($B407,'ŠIFRANT ZA INDUSTRY'!L:L,1,0),0)=0,0,1)</f>
        <v>0</v>
      </c>
      <c r="R407">
        <f>IF(_xlfn.IFNA(VLOOKUP($B407,'ŠIFRANT ZA INDUSTRY'!M:M,1,0),0)=0,0,1)</f>
        <v>0</v>
      </c>
      <c r="S407">
        <f>IF(_xlfn.IFNA(VLOOKUP($B407,'ŠIFRANT ZA INDUSTRY'!N:N,1,0),0)=0,0,1)</f>
        <v>0</v>
      </c>
      <c r="T407" t="b">
        <f t="shared" si="29"/>
        <v>0</v>
      </c>
    </row>
    <row r="408" spans="1:20" x14ac:dyDescent="0.3">
      <c r="A408" t="str">
        <f t="shared" si="28"/>
        <v>47.64</v>
      </c>
      <c r="B408" s="44" t="s">
        <v>1190</v>
      </c>
      <c r="C408" s="25"/>
      <c r="D408" s="25" t="s">
        <v>1189</v>
      </c>
      <c r="E408">
        <f t="shared" si="27"/>
        <v>1</v>
      </c>
      <c r="F408">
        <f>IF(_xlfn.IFNA(VLOOKUP(B408,'ŠIFRANT ZA INDUSTRY'!A:A,1,0),0)=0,0,1)</f>
        <v>0</v>
      </c>
      <c r="G408">
        <f>IF(_xlfn.IFNA(VLOOKUP($B408,'ŠIFRANT ZA INDUSTRY'!B:B,1,0),0)=0,0,1)</f>
        <v>0</v>
      </c>
      <c r="H408">
        <f>IF(_xlfn.IFNA(VLOOKUP($B408,'ŠIFRANT ZA INDUSTRY'!C:C,1,0),0)=0,0,1)</f>
        <v>0</v>
      </c>
      <c r="I408">
        <f>IF(_xlfn.IFNA(VLOOKUP($B408,'ŠIFRANT ZA INDUSTRY'!D:D,1,0),0)=0,0,1)</f>
        <v>0</v>
      </c>
      <c r="J408">
        <f>IF(_xlfn.IFNA(VLOOKUP($B408,'ŠIFRANT ZA INDUSTRY'!E:E,1,0),0)=0,0,1)</f>
        <v>0</v>
      </c>
      <c r="K408">
        <f>IF(_xlfn.IFNA(VLOOKUP($B408,'ŠIFRANT ZA INDUSTRY'!F:F,1,0),0)=0,0,1)</f>
        <v>0</v>
      </c>
      <c r="L408">
        <f>IF(_xlfn.IFNA(VLOOKUP($B408,'ŠIFRANT ZA INDUSTRY'!G:G,1,0),0)=0,0,1)</f>
        <v>0</v>
      </c>
      <c r="M408">
        <f>IF(_xlfn.IFNA(VLOOKUP($B408,'ŠIFRANT ZA INDUSTRY'!H:H,1,0),0)=0,0,1)</f>
        <v>0</v>
      </c>
      <c r="N408">
        <f>IF(_xlfn.IFNA(VLOOKUP($B408,'ŠIFRANT ZA INDUSTRY'!I:I,1,0),0)=0,0,1)</f>
        <v>0</v>
      </c>
      <c r="O408">
        <f>IF(_xlfn.IFNA(VLOOKUP($B408,'ŠIFRANT ZA INDUSTRY'!J:J,1,0),0)=0,0,1)</f>
        <v>0</v>
      </c>
      <c r="P408">
        <f>IF(_xlfn.IFNA(VLOOKUP($B408,'ŠIFRANT ZA INDUSTRY'!K:K,1,0),0)=0,0,1)</f>
        <v>0</v>
      </c>
      <c r="Q408">
        <f>IF(_xlfn.IFNA(VLOOKUP($B408,'ŠIFRANT ZA INDUSTRY'!L:L,1,0),0)=0,0,1)</f>
        <v>0</v>
      </c>
      <c r="R408">
        <f>IF(_xlfn.IFNA(VLOOKUP($B408,'ŠIFRANT ZA INDUSTRY'!M:M,1,0),0)=0,0,1)</f>
        <v>0</v>
      </c>
      <c r="S408">
        <f>IF(_xlfn.IFNA(VLOOKUP($B408,'ŠIFRANT ZA INDUSTRY'!N:N,1,0),0)=0,0,1)</f>
        <v>0</v>
      </c>
      <c r="T408" t="b">
        <f t="shared" si="29"/>
        <v>0</v>
      </c>
    </row>
    <row r="409" spans="1:20" x14ac:dyDescent="0.3">
      <c r="A409" t="str">
        <f t="shared" si="28"/>
        <v>47.65</v>
      </c>
      <c r="B409" s="44" t="s">
        <v>1192</v>
      </c>
      <c r="C409" s="25"/>
      <c r="D409" s="25" t="s">
        <v>1191</v>
      </c>
      <c r="E409">
        <f t="shared" si="27"/>
        <v>1</v>
      </c>
      <c r="F409">
        <f>IF(_xlfn.IFNA(VLOOKUP(B409,'ŠIFRANT ZA INDUSTRY'!A:A,1,0),0)=0,0,1)</f>
        <v>0</v>
      </c>
      <c r="G409">
        <f>IF(_xlfn.IFNA(VLOOKUP($B409,'ŠIFRANT ZA INDUSTRY'!B:B,1,0),0)=0,0,1)</f>
        <v>0</v>
      </c>
      <c r="H409">
        <f>IF(_xlfn.IFNA(VLOOKUP($B409,'ŠIFRANT ZA INDUSTRY'!C:C,1,0),0)=0,0,1)</f>
        <v>0</v>
      </c>
      <c r="I409">
        <f>IF(_xlfn.IFNA(VLOOKUP($B409,'ŠIFRANT ZA INDUSTRY'!D:D,1,0),0)=0,0,1)</f>
        <v>0</v>
      </c>
      <c r="J409">
        <f>IF(_xlfn.IFNA(VLOOKUP($B409,'ŠIFRANT ZA INDUSTRY'!E:E,1,0),0)=0,0,1)</f>
        <v>0</v>
      </c>
      <c r="K409">
        <f>IF(_xlfn.IFNA(VLOOKUP($B409,'ŠIFRANT ZA INDUSTRY'!F:F,1,0),0)=0,0,1)</f>
        <v>0</v>
      </c>
      <c r="L409">
        <f>IF(_xlfn.IFNA(VLOOKUP($B409,'ŠIFRANT ZA INDUSTRY'!G:G,1,0),0)=0,0,1)</f>
        <v>0</v>
      </c>
      <c r="M409">
        <f>IF(_xlfn.IFNA(VLOOKUP($B409,'ŠIFRANT ZA INDUSTRY'!H:H,1,0),0)=0,0,1)</f>
        <v>0</v>
      </c>
      <c r="N409">
        <f>IF(_xlfn.IFNA(VLOOKUP($B409,'ŠIFRANT ZA INDUSTRY'!I:I,1,0),0)=0,0,1)</f>
        <v>0</v>
      </c>
      <c r="O409">
        <f>IF(_xlfn.IFNA(VLOOKUP($B409,'ŠIFRANT ZA INDUSTRY'!J:J,1,0),0)=0,0,1)</f>
        <v>0</v>
      </c>
      <c r="P409">
        <f>IF(_xlfn.IFNA(VLOOKUP($B409,'ŠIFRANT ZA INDUSTRY'!K:K,1,0),0)=0,0,1)</f>
        <v>0</v>
      </c>
      <c r="Q409">
        <f>IF(_xlfn.IFNA(VLOOKUP($B409,'ŠIFRANT ZA INDUSTRY'!L:L,1,0),0)=0,0,1)</f>
        <v>0</v>
      </c>
      <c r="R409">
        <f>IF(_xlfn.IFNA(VLOOKUP($B409,'ŠIFRANT ZA INDUSTRY'!M:M,1,0),0)=0,0,1)</f>
        <v>0</v>
      </c>
      <c r="S409">
        <f>IF(_xlfn.IFNA(VLOOKUP($B409,'ŠIFRANT ZA INDUSTRY'!N:N,1,0),0)=0,0,1)</f>
        <v>0</v>
      </c>
      <c r="T409" t="b">
        <f t="shared" si="29"/>
        <v>0</v>
      </c>
    </row>
    <row r="410" spans="1:20" x14ac:dyDescent="0.3">
      <c r="A410" t="str">
        <f t="shared" si="28"/>
        <v>47.71</v>
      </c>
      <c r="B410" s="44" t="s">
        <v>1194</v>
      </c>
      <c r="C410" s="25"/>
      <c r="D410" s="25" t="s">
        <v>1193</v>
      </c>
      <c r="E410">
        <f t="shared" si="27"/>
        <v>1</v>
      </c>
      <c r="F410">
        <f>IF(_xlfn.IFNA(VLOOKUP(B410,'ŠIFRANT ZA INDUSTRY'!A:A,1,0),0)=0,0,1)</f>
        <v>0</v>
      </c>
      <c r="G410">
        <f>IF(_xlfn.IFNA(VLOOKUP($B410,'ŠIFRANT ZA INDUSTRY'!B:B,1,0),0)=0,0,1)</f>
        <v>0</v>
      </c>
      <c r="H410">
        <f>IF(_xlfn.IFNA(VLOOKUP($B410,'ŠIFRANT ZA INDUSTRY'!C:C,1,0),0)=0,0,1)</f>
        <v>0</v>
      </c>
      <c r="I410">
        <f>IF(_xlfn.IFNA(VLOOKUP($B410,'ŠIFRANT ZA INDUSTRY'!D:D,1,0),0)=0,0,1)</f>
        <v>0</v>
      </c>
      <c r="J410">
        <f>IF(_xlfn.IFNA(VLOOKUP($B410,'ŠIFRANT ZA INDUSTRY'!E:E,1,0),0)=0,0,1)</f>
        <v>0</v>
      </c>
      <c r="K410">
        <f>IF(_xlfn.IFNA(VLOOKUP($B410,'ŠIFRANT ZA INDUSTRY'!F:F,1,0),0)=0,0,1)</f>
        <v>0</v>
      </c>
      <c r="L410">
        <f>IF(_xlfn.IFNA(VLOOKUP($B410,'ŠIFRANT ZA INDUSTRY'!G:G,1,0),0)=0,0,1)</f>
        <v>0</v>
      </c>
      <c r="M410">
        <f>IF(_xlfn.IFNA(VLOOKUP($B410,'ŠIFRANT ZA INDUSTRY'!H:H,1,0),0)=0,0,1)</f>
        <v>0</v>
      </c>
      <c r="N410">
        <f>IF(_xlfn.IFNA(VLOOKUP($B410,'ŠIFRANT ZA INDUSTRY'!I:I,1,0),0)=0,0,1)</f>
        <v>0</v>
      </c>
      <c r="O410">
        <f>IF(_xlfn.IFNA(VLOOKUP($B410,'ŠIFRANT ZA INDUSTRY'!J:J,1,0),0)=0,0,1)</f>
        <v>0</v>
      </c>
      <c r="P410">
        <f>IF(_xlfn.IFNA(VLOOKUP($B410,'ŠIFRANT ZA INDUSTRY'!K:K,1,0),0)=0,0,1)</f>
        <v>0</v>
      </c>
      <c r="Q410">
        <f>IF(_xlfn.IFNA(VLOOKUP($B410,'ŠIFRANT ZA INDUSTRY'!L:L,1,0),0)=0,0,1)</f>
        <v>0</v>
      </c>
      <c r="R410">
        <f>IF(_xlfn.IFNA(VLOOKUP($B410,'ŠIFRANT ZA INDUSTRY'!M:M,1,0),0)=0,0,1)</f>
        <v>0</v>
      </c>
      <c r="S410">
        <f>IF(_xlfn.IFNA(VLOOKUP($B410,'ŠIFRANT ZA INDUSTRY'!N:N,1,0),0)=0,0,1)</f>
        <v>0</v>
      </c>
      <c r="T410" t="b">
        <f t="shared" si="29"/>
        <v>0</v>
      </c>
    </row>
    <row r="411" spans="1:20" x14ac:dyDescent="0.3">
      <c r="A411" t="str">
        <f t="shared" si="28"/>
        <v>47.72</v>
      </c>
      <c r="B411" s="44" t="s">
        <v>1196</v>
      </c>
      <c r="C411" s="25"/>
      <c r="D411" s="25" t="s">
        <v>1195</v>
      </c>
      <c r="E411">
        <f t="shared" si="27"/>
        <v>1</v>
      </c>
      <c r="F411">
        <f>IF(_xlfn.IFNA(VLOOKUP(B411,'ŠIFRANT ZA INDUSTRY'!A:A,1,0),0)=0,0,1)</f>
        <v>0</v>
      </c>
      <c r="G411">
        <f>IF(_xlfn.IFNA(VLOOKUP($B411,'ŠIFRANT ZA INDUSTRY'!B:B,1,0),0)=0,0,1)</f>
        <v>0</v>
      </c>
      <c r="H411">
        <f>IF(_xlfn.IFNA(VLOOKUP($B411,'ŠIFRANT ZA INDUSTRY'!C:C,1,0),0)=0,0,1)</f>
        <v>0</v>
      </c>
      <c r="I411">
        <f>IF(_xlfn.IFNA(VLOOKUP($B411,'ŠIFRANT ZA INDUSTRY'!D:D,1,0),0)=0,0,1)</f>
        <v>0</v>
      </c>
      <c r="J411">
        <f>IF(_xlfn.IFNA(VLOOKUP($B411,'ŠIFRANT ZA INDUSTRY'!E:E,1,0),0)=0,0,1)</f>
        <v>0</v>
      </c>
      <c r="K411">
        <f>IF(_xlfn.IFNA(VLOOKUP($B411,'ŠIFRANT ZA INDUSTRY'!F:F,1,0),0)=0,0,1)</f>
        <v>0</v>
      </c>
      <c r="L411">
        <f>IF(_xlfn.IFNA(VLOOKUP($B411,'ŠIFRANT ZA INDUSTRY'!G:G,1,0),0)=0,0,1)</f>
        <v>0</v>
      </c>
      <c r="M411">
        <f>IF(_xlfn.IFNA(VLOOKUP($B411,'ŠIFRANT ZA INDUSTRY'!H:H,1,0),0)=0,0,1)</f>
        <v>0</v>
      </c>
      <c r="N411">
        <f>IF(_xlfn.IFNA(VLOOKUP($B411,'ŠIFRANT ZA INDUSTRY'!I:I,1,0),0)=0,0,1)</f>
        <v>0</v>
      </c>
      <c r="O411">
        <f>IF(_xlfn.IFNA(VLOOKUP($B411,'ŠIFRANT ZA INDUSTRY'!J:J,1,0),0)=0,0,1)</f>
        <v>0</v>
      </c>
      <c r="P411">
        <f>IF(_xlfn.IFNA(VLOOKUP($B411,'ŠIFRANT ZA INDUSTRY'!K:K,1,0),0)=0,0,1)</f>
        <v>0</v>
      </c>
      <c r="Q411">
        <f>IF(_xlfn.IFNA(VLOOKUP($B411,'ŠIFRANT ZA INDUSTRY'!L:L,1,0),0)=0,0,1)</f>
        <v>0</v>
      </c>
      <c r="R411">
        <f>IF(_xlfn.IFNA(VLOOKUP($B411,'ŠIFRANT ZA INDUSTRY'!M:M,1,0),0)=0,0,1)</f>
        <v>0</v>
      </c>
      <c r="S411">
        <f>IF(_xlfn.IFNA(VLOOKUP($B411,'ŠIFRANT ZA INDUSTRY'!N:N,1,0),0)=0,0,1)</f>
        <v>0</v>
      </c>
      <c r="T411" t="b">
        <f t="shared" si="29"/>
        <v>0</v>
      </c>
    </row>
    <row r="412" spans="1:20" x14ac:dyDescent="0.3">
      <c r="A412" t="str">
        <f t="shared" si="28"/>
        <v>47.73</v>
      </c>
      <c r="B412" s="44" t="s">
        <v>1198</v>
      </c>
      <c r="C412" s="25"/>
      <c r="D412" s="25" t="s">
        <v>1197</v>
      </c>
      <c r="E412">
        <f t="shared" ref="E412:E442" si="30">IF(LEN(B412)=6,1,0)</f>
        <v>1</v>
      </c>
      <c r="F412">
        <f>IF(_xlfn.IFNA(VLOOKUP(B412,'ŠIFRANT ZA INDUSTRY'!A:A,1,0),0)=0,0,1)</f>
        <v>0</v>
      </c>
      <c r="G412">
        <f>IF(_xlfn.IFNA(VLOOKUP($B412,'ŠIFRANT ZA INDUSTRY'!B:B,1,0),0)=0,0,1)</f>
        <v>1</v>
      </c>
      <c r="H412">
        <f>IF(_xlfn.IFNA(VLOOKUP($B412,'ŠIFRANT ZA INDUSTRY'!C:C,1,0),0)=0,0,1)</f>
        <v>0</v>
      </c>
      <c r="I412">
        <f>IF(_xlfn.IFNA(VLOOKUP($B412,'ŠIFRANT ZA INDUSTRY'!D:D,1,0),0)=0,0,1)</f>
        <v>0</v>
      </c>
      <c r="J412">
        <f>IF(_xlfn.IFNA(VLOOKUP($B412,'ŠIFRANT ZA INDUSTRY'!E:E,1,0),0)=0,0,1)</f>
        <v>0</v>
      </c>
      <c r="K412">
        <f>IF(_xlfn.IFNA(VLOOKUP($B412,'ŠIFRANT ZA INDUSTRY'!F:F,1,0),0)=0,0,1)</f>
        <v>0</v>
      </c>
      <c r="L412">
        <f>IF(_xlfn.IFNA(VLOOKUP($B412,'ŠIFRANT ZA INDUSTRY'!G:G,1,0),0)=0,0,1)</f>
        <v>0</v>
      </c>
      <c r="M412">
        <f>IF(_xlfn.IFNA(VLOOKUP($B412,'ŠIFRANT ZA INDUSTRY'!H:H,1,0),0)=0,0,1)</f>
        <v>0</v>
      </c>
      <c r="N412">
        <f>IF(_xlfn.IFNA(VLOOKUP($B412,'ŠIFRANT ZA INDUSTRY'!I:I,1,0),0)=0,0,1)</f>
        <v>0</v>
      </c>
      <c r="O412">
        <f>IF(_xlfn.IFNA(VLOOKUP($B412,'ŠIFRANT ZA INDUSTRY'!J:J,1,0),0)=0,0,1)</f>
        <v>0</v>
      </c>
      <c r="P412">
        <f>IF(_xlfn.IFNA(VLOOKUP($B412,'ŠIFRANT ZA INDUSTRY'!K:K,1,0),0)=0,0,1)</f>
        <v>0</v>
      </c>
      <c r="Q412">
        <f>IF(_xlfn.IFNA(VLOOKUP($B412,'ŠIFRANT ZA INDUSTRY'!L:L,1,0),0)=0,0,1)</f>
        <v>0</v>
      </c>
      <c r="R412">
        <f>IF(_xlfn.IFNA(VLOOKUP($B412,'ŠIFRANT ZA INDUSTRY'!M:M,1,0),0)=0,0,1)</f>
        <v>0</v>
      </c>
      <c r="S412">
        <f>IF(_xlfn.IFNA(VLOOKUP($B412,'ŠIFRANT ZA INDUSTRY'!N:N,1,0),0)=0,0,1)</f>
        <v>0</v>
      </c>
      <c r="T412" t="b">
        <f t="shared" si="29"/>
        <v>1</v>
      </c>
    </row>
    <row r="413" spans="1:20" x14ac:dyDescent="0.3">
      <c r="A413" t="str">
        <f t="shared" si="28"/>
        <v>47.74</v>
      </c>
      <c r="B413" s="44" t="s">
        <v>1200</v>
      </c>
      <c r="C413" s="25"/>
      <c r="D413" s="25" t="s">
        <v>1199</v>
      </c>
      <c r="E413">
        <f t="shared" si="30"/>
        <v>1</v>
      </c>
      <c r="F413">
        <f>IF(_xlfn.IFNA(VLOOKUP(B413,'ŠIFRANT ZA INDUSTRY'!A:A,1,0),0)=0,0,1)</f>
        <v>0</v>
      </c>
      <c r="G413">
        <f>IF(_xlfn.IFNA(VLOOKUP($B413,'ŠIFRANT ZA INDUSTRY'!B:B,1,0),0)=0,0,1)</f>
        <v>0</v>
      </c>
      <c r="H413">
        <f>IF(_xlfn.IFNA(VLOOKUP($B413,'ŠIFRANT ZA INDUSTRY'!C:C,1,0),0)=0,0,1)</f>
        <v>0</v>
      </c>
      <c r="I413">
        <f>IF(_xlfn.IFNA(VLOOKUP($B413,'ŠIFRANT ZA INDUSTRY'!D:D,1,0),0)=0,0,1)</f>
        <v>0</v>
      </c>
      <c r="J413">
        <f>IF(_xlfn.IFNA(VLOOKUP($B413,'ŠIFRANT ZA INDUSTRY'!E:E,1,0),0)=0,0,1)</f>
        <v>0</v>
      </c>
      <c r="K413">
        <f>IF(_xlfn.IFNA(VLOOKUP($B413,'ŠIFRANT ZA INDUSTRY'!F:F,1,0),0)=0,0,1)</f>
        <v>0</v>
      </c>
      <c r="L413">
        <f>IF(_xlfn.IFNA(VLOOKUP($B413,'ŠIFRANT ZA INDUSTRY'!G:G,1,0),0)=0,0,1)</f>
        <v>0</v>
      </c>
      <c r="M413">
        <f>IF(_xlfn.IFNA(VLOOKUP($B413,'ŠIFRANT ZA INDUSTRY'!H:H,1,0),0)=0,0,1)</f>
        <v>0</v>
      </c>
      <c r="N413">
        <f>IF(_xlfn.IFNA(VLOOKUP($B413,'ŠIFRANT ZA INDUSTRY'!I:I,1,0),0)=0,0,1)</f>
        <v>0</v>
      </c>
      <c r="O413">
        <f>IF(_xlfn.IFNA(VLOOKUP($B413,'ŠIFRANT ZA INDUSTRY'!J:J,1,0),0)=0,0,1)</f>
        <v>0</v>
      </c>
      <c r="P413">
        <f>IF(_xlfn.IFNA(VLOOKUP($B413,'ŠIFRANT ZA INDUSTRY'!K:K,1,0),0)=0,0,1)</f>
        <v>0</v>
      </c>
      <c r="Q413">
        <f>IF(_xlfn.IFNA(VLOOKUP($B413,'ŠIFRANT ZA INDUSTRY'!L:L,1,0),0)=0,0,1)</f>
        <v>0</v>
      </c>
      <c r="R413">
        <f>IF(_xlfn.IFNA(VLOOKUP($B413,'ŠIFRANT ZA INDUSTRY'!M:M,1,0),0)=0,0,1)</f>
        <v>0</v>
      </c>
      <c r="S413">
        <f>IF(_xlfn.IFNA(VLOOKUP($B413,'ŠIFRANT ZA INDUSTRY'!N:N,1,0),0)=0,0,1)</f>
        <v>0</v>
      </c>
      <c r="T413" t="b">
        <f t="shared" si="29"/>
        <v>0</v>
      </c>
    </row>
    <row r="414" spans="1:20" x14ac:dyDescent="0.3">
      <c r="A414" t="str">
        <f t="shared" si="28"/>
        <v>47.75</v>
      </c>
      <c r="B414" s="44" t="s">
        <v>1202</v>
      </c>
      <c r="C414" s="25"/>
      <c r="D414" s="25" t="s">
        <v>1201</v>
      </c>
      <c r="E414">
        <f t="shared" si="30"/>
        <v>1</v>
      </c>
      <c r="F414">
        <f>IF(_xlfn.IFNA(VLOOKUP(B414,'ŠIFRANT ZA INDUSTRY'!A:A,1,0),0)=0,0,1)</f>
        <v>0</v>
      </c>
      <c r="G414">
        <f>IF(_xlfn.IFNA(VLOOKUP($B414,'ŠIFRANT ZA INDUSTRY'!B:B,1,0),0)=0,0,1)</f>
        <v>0</v>
      </c>
      <c r="H414">
        <f>IF(_xlfn.IFNA(VLOOKUP($B414,'ŠIFRANT ZA INDUSTRY'!C:C,1,0),0)=0,0,1)</f>
        <v>0</v>
      </c>
      <c r="I414">
        <f>IF(_xlfn.IFNA(VLOOKUP($B414,'ŠIFRANT ZA INDUSTRY'!D:D,1,0),0)=0,0,1)</f>
        <v>0</v>
      </c>
      <c r="J414">
        <f>IF(_xlfn.IFNA(VLOOKUP($B414,'ŠIFRANT ZA INDUSTRY'!E:E,1,0),0)=0,0,1)</f>
        <v>0</v>
      </c>
      <c r="K414">
        <f>IF(_xlfn.IFNA(VLOOKUP($B414,'ŠIFRANT ZA INDUSTRY'!F:F,1,0),0)=0,0,1)</f>
        <v>0</v>
      </c>
      <c r="L414">
        <f>IF(_xlfn.IFNA(VLOOKUP($B414,'ŠIFRANT ZA INDUSTRY'!G:G,1,0),0)=0,0,1)</f>
        <v>0</v>
      </c>
      <c r="M414">
        <f>IF(_xlfn.IFNA(VLOOKUP($B414,'ŠIFRANT ZA INDUSTRY'!H:H,1,0),0)=0,0,1)</f>
        <v>0</v>
      </c>
      <c r="N414">
        <f>IF(_xlfn.IFNA(VLOOKUP($B414,'ŠIFRANT ZA INDUSTRY'!I:I,1,0),0)=0,0,1)</f>
        <v>0</v>
      </c>
      <c r="O414">
        <f>IF(_xlfn.IFNA(VLOOKUP($B414,'ŠIFRANT ZA INDUSTRY'!J:J,1,0),0)=0,0,1)</f>
        <v>0</v>
      </c>
      <c r="P414">
        <f>IF(_xlfn.IFNA(VLOOKUP($B414,'ŠIFRANT ZA INDUSTRY'!K:K,1,0),0)=0,0,1)</f>
        <v>0</v>
      </c>
      <c r="Q414">
        <f>IF(_xlfn.IFNA(VLOOKUP($B414,'ŠIFRANT ZA INDUSTRY'!L:L,1,0),0)=0,0,1)</f>
        <v>0</v>
      </c>
      <c r="R414">
        <f>IF(_xlfn.IFNA(VLOOKUP($B414,'ŠIFRANT ZA INDUSTRY'!M:M,1,0),0)=0,0,1)</f>
        <v>0</v>
      </c>
      <c r="S414">
        <f>IF(_xlfn.IFNA(VLOOKUP($B414,'ŠIFRANT ZA INDUSTRY'!N:N,1,0),0)=0,0,1)</f>
        <v>0</v>
      </c>
      <c r="T414" t="b">
        <f t="shared" si="29"/>
        <v>0</v>
      </c>
    </row>
    <row r="415" spans="1:20" x14ac:dyDescent="0.3">
      <c r="A415" t="str">
        <f t="shared" si="28"/>
        <v>47.76</v>
      </c>
      <c r="B415" s="44" t="s">
        <v>1203</v>
      </c>
      <c r="C415" s="25"/>
      <c r="D415" s="25" t="s">
        <v>1204</v>
      </c>
      <c r="E415">
        <f t="shared" si="30"/>
        <v>1</v>
      </c>
      <c r="F415">
        <f>IF(_xlfn.IFNA(VLOOKUP(B415,'ŠIFRANT ZA INDUSTRY'!A:A,1,0),0)=0,0,1)</f>
        <v>0</v>
      </c>
      <c r="G415">
        <f>IF(_xlfn.IFNA(VLOOKUP($B415,'ŠIFRANT ZA INDUSTRY'!B:B,1,0),0)=0,0,1)</f>
        <v>0</v>
      </c>
      <c r="H415">
        <f>IF(_xlfn.IFNA(VLOOKUP($B415,'ŠIFRANT ZA INDUSTRY'!C:C,1,0),0)=0,0,1)</f>
        <v>0</v>
      </c>
      <c r="I415">
        <f>IF(_xlfn.IFNA(VLOOKUP($B415,'ŠIFRANT ZA INDUSTRY'!D:D,1,0),0)=0,0,1)</f>
        <v>0</v>
      </c>
      <c r="J415">
        <f>IF(_xlfn.IFNA(VLOOKUP($B415,'ŠIFRANT ZA INDUSTRY'!E:E,1,0),0)=0,0,1)</f>
        <v>0</v>
      </c>
      <c r="K415">
        <f>IF(_xlfn.IFNA(VLOOKUP($B415,'ŠIFRANT ZA INDUSTRY'!F:F,1,0),0)=0,0,1)</f>
        <v>0</v>
      </c>
      <c r="L415">
        <f>IF(_xlfn.IFNA(VLOOKUP($B415,'ŠIFRANT ZA INDUSTRY'!G:G,1,0),0)=0,0,1)</f>
        <v>0</v>
      </c>
      <c r="M415">
        <f>IF(_xlfn.IFNA(VLOOKUP($B415,'ŠIFRANT ZA INDUSTRY'!H:H,1,0),0)=0,0,1)</f>
        <v>0</v>
      </c>
      <c r="N415">
        <f>IF(_xlfn.IFNA(VLOOKUP($B415,'ŠIFRANT ZA INDUSTRY'!I:I,1,0),0)=0,0,1)</f>
        <v>0</v>
      </c>
      <c r="O415">
        <f>IF(_xlfn.IFNA(VLOOKUP($B415,'ŠIFRANT ZA INDUSTRY'!J:J,1,0),0)=0,0,1)</f>
        <v>0</v>
      </c>
      <c r="P415">
        <f>IF(_xlfn.IFNA(VLOOKUP($B415,'ŠIFRANT ZA INDUSTRY'!K:K,1,0),0)=0,0,1)</f>
        <v>0</v>
      </c>
      <c r="Q415">
        <f>IF(_xlfn.IFNA(VLOOKUP($B415,'ŠIFRANT ZA INDUSTRY'!L:L,1,0),0)=0,0,1)</f>
        <v>0</v>
      </c>
      <c r="R415">
        <f>IF(_xlfn.IFNA(VLOOKUP($B415,'ŠIFRANT ZA INDUSTRY'!M:M,1,0),0)=0,0,1)</f>
        <v>0</v>
      </c>
      <c r="S415">
        <f>IF(_xlfn.IFNA(VLOOKUP($B415,'ŠIFRANT ZA INDUSTRY'!N:N,1,0),0)=0,0,1)</f>
        <v>0</v>
      </c>
      <c r="T415" t="b">
        <f t="shared" si="29"/>
        <v>0</v>
      </c>
    </row>
    <row r="416" spans="1:20" x14ac:dyDescent="0.3">
      <c r="A416" t="str">
        <f t="shared" si="28"/>
        <v>47.76</v>
      </c>
      <c r="B416" s="44" t="s">
        <v>1205</v>
      </c>
      <c r="C416" s="25"/>
      <c r="D416" s="25" t="s">
        <v>1206</v>
      </c>
      <c r="E416">
        <f t="shared" si="30"/>
        <v>1</v>
      </c>
      <c r="F416">
        <f>IF(_xlfn.IFNA(VLOOKUP(B416,'ŠIFRANT ZA INDUSTRY'!A:A,1,0),0)=0,0,1)</f>
        <v>0</v>
      </c>
      <c r="G416">
        <f>IF(_xlfn.IFNA(VLOOKUP($B416,'ŠIFRANT ZA INDUSTRY'!B:B,1,0),0)=0,0,1)</f>
        <v>0</v>
      </c>
      <c r="H416">
        <f>IF(_xlfn.IFNA(VLOOKUP($B416,'ŠIFRANT ZA INDUSTRY'!C:C,1,0),0)=0,0,1)</f>
        <v>0</v>
      </c>
      <c r="I416">
        <f>IF(_xlfn.IFNA(VLOOKUP($B416,'ŠIFRANT ZA INDUSTRY'!D:D,1,0),0)=0,0,1)</f>
        <v>0</v>
      </c>
      <c r="J416">
        <f>IF(_xlfn.IFNA(VLOOKUP($B416,'ŠIFRANT ZA INDUSTRY'!E:E,1,0),0)=0,0,1)</f>
        <v>0</v>
      </c>
      <c r="K416">
        <f>IF(_xlfn.IFNA(VLOOKUP($B416,'ŠIFRANT ZA INDUSTRY'!F:F,1,0),0)=0,0,1)</f>
        <v>0</v>
      </c>
      <c r="L416">
        <f>IF(_xlfn.IFNA(VLOOKUP($B416,'ŠIFRANT ZA INDUSTRY'!G:G,1,0),0)=0,0,1)</f>
        <v>0</v>
      </c>
      <c r="M416">
        <f>IF(_xlfn.IFNA(VLOOKUP($B416,'ŠIFRANT ZA INDUSTRY'!H:H,1,0),0)=0,0,1)</f>
        <v>0</v>
      </c>
      <c r="N416">
        <f>IF(_xlfn.IFNA(VLOOKUP($B416,'ŠIFRANT ZA INDUSTRY'!I:I,1,0),0)=0,0,1)</f>
        <v>0</v>
      </c>
      <c r="O416">
        <f>IF(_xlfn.IFNA(VLOOKUP($B416,'ŠIFRANT ZA INDUSTRY'!J:J,1,0),0)=0,0,1)</f>
        <v>0</v>
      </c>
      <c r="P416">
        <f>IF(_xlfn.IFNA(VLOOKUP($B416,'ŠIFRANT ZA INDUSTRY'!K:K,1,0),0)=0,0,1)</f>
        <v>0</v>
      </c>
      <c r="Q416">
        <f>IF(_xlfn.IFNA(VLOOKUP($B416,'ŠIFRANT ZA INDUSTRY'!L:L,1,0),0)=0,0,1)</f>
        <v>0</v>
      </c>
      <c r="R416">
        <f>IF(_xlfn.IFNA(VLOOKUP($B416,'ŠIFRANT ZA INDUSTRY'!M:M,1,0),0)=0,0,1)</f>
        <v>0</v>
      </c>
      <c r="S416">
        <f>IF(_xlfn.IFNA(VLOOKUP($B416,'ŠIFRANT ZA INDUSTRY'!N:N,1,0),0)=0,0,1)</f>
        <v>0</v>
      </c>
      <c r="T416" t="b">
        <f t="shared" si="29"/>
        <v>0</v>
      </c>
    </row>
    <row r="417" spans="1:20" x14ac:dyDescent="0.3">
      <c r="A417" t="str">
        <f t="shared" si="28"/>
        <v>47.77</v>
      </c>
      <c r="B417" s="44" t="s">
        <v>1208</v>
      </c>
      <c r="C417" s="25"/>
      <c r="D417" s="25" t="s">
        <v>1207</v>
      </c>
      <c r="E417">
        <f t="shared" si="30"/>
        <v>1</v>
      </c>
      <c r="F417">
        <f>IF(_xlfn.IFNA(VLOOKUP(B417,'ŠIFRANT ZA INDUSTRY'!A:A,1,0),0)=0,0,1)</f>
        <v>0</v>
      </c>
      <c r="G417">
        <f>IF(_xlfn.IFNA(VLOOKUP($B417,'ŠIFRANT ZA INDUSTRY'!B:B,1,0),0)=0,0,1)</f>
        <v>0</v>
      </c>
      <c r="H417">
        <f>IF(_xlfn.IFNA(VLOOKUP($B417,'ŠIFRANT ZA INDUSTRY'!C:C,1,0),0)=0,0,1)</f>
        <v>0</v>
      </c>
      <c r="I417">
        <f>IF(_xlfn.IFNA(VLOOKUP($B417,'ŠIFRANT ZA INDUSTRY'!D:D,1,0),0)=0,0,1)</f>
        <v>0</v>
      </c>
      <c r="J417">
        <f>IF(_xlfn.IFNA(VLOOKUP($B417,'ŠIFRANT ZA INDUSTRY'!E:E,1,0),0)=0,0,1)</f>
        <v>0</v>
      </c>
      <c r="K417">
        <f>IF(_xlfn.IFNA(VLOOKUP($B417,'ŠIFRANT ZA INDUSTRY'!F:F,1,0),0)=0,0,1)</f>
        <v>0</v>
      </c>
      <c r="L417">
        <f>IF(_xlfn.IFNA(VLOOKUP($B417,'ŠIFRANT ZA INDUSTRY'!G:G,1,0),0)=0,0,1)</f>
        <v>0</v>
      </c>
      <c r="M417">
        <f>IF(_xlfn.IFNA(VLOOKUP($B417,'ŠIFRANT ZA INDUSTRY'!H:H,1,0),0)=0,0,1)</f>
        <v>0</v>
      </c>
      <c r="N417">
        <f>IF(_xlfn.IFNA(VLOOKUP($B417,'ŠIFRANT ZA INDUSTRY'!I:I,1,0),0)=0,0,1)</f>
        <v>0</v>
      </c>
      <c r="O417">
        <f>IF(_xlfn.IFNA(VLOOKUP($B417,'ŠIFRANT ZA INDUSTRY'!J:J,1,0),0)=0,0,1)</f>
        <v>0</v>
      </c>
      <c r="P417">
        <f>IF(_xlfn.IFNA(VLOOKUP($B417,'ŠIFRANT ZA INDUSTRY'!K:K,1,0),0)=0,0,1)</f>
        <v>0</v>
      </c>
      <c r="Q417">
        <f>IF(_xlfn.IFNA(VLOOKUP($B417,'ŠIFRANT ZA INDUSTRY'!L:L,1,0),0)=0,0,1)</f>
        <v>0</v>
      </c>
      <c r="R417">
        <f>IF(_xlfn.IFNA(VLOOKUP($B417,'ŠIFRANT ZA INDUSTRY'!M:M,1,0),0)=0,0,1)</f>
        <v>0</v>
      </c>
      <c r="S417">
        <f>IF(_xlfn.IFNA(VLOOKUP($B417,'ŠIFRANT ZA INDUSTRY'!N:N,1,0),0)=0,0,1)</f>
        <v>0</v>
      </c>
      <c r="T417" t="b">
        <f t="shared" si="29"/>
        <v>0</v>
      </c>
    </row>
    <row r="418" spans="1:20" x14ac:dyDescent="0.3">
      <c r="A418" t="str">
        <f t="shared" si="28"/>
        <v>47.78</v>
      </c>
      <c r="B418" s="44" t="s">
        <v>1209</v>
      </c>
      <c r="C418" s="25"/>
      <c r="D418" s="25" t="s">
        <v>1210</v>
      </c>
      <c r="E418">
        <f t="shared" si="30"/>
        <v>1</v>
      </c>
      <c r="F418">
        <f>IF(_xlfn.IFNA(VLOOKUP(B418,'ŠIFRANT ZA INDUSTRY'!A:A,1,0),0)=0,0,1)</f>
        <v>0</v>
      </c>
      <c r="G418">
        <f>IF(_xlfn.IFNA(VLOOKUP($B418,'ŠIFRANT ZA INDUSTRY'!B:B,1,0),0)=0,0,1)</f>
        <v>0</v>
      </c>
      <c r="H418">
        <f>IF(_xlfn.IFNA(VLOOKUP($B418,'ŠIFRANT ZA INDUSTRY'!C:C,1,0),0)=0,0,1)</f>
        <v>0</v>
      </c>
      <c r="I418">
        <f>IF(_xlfn.IFNA(VLOOKUP($B418,'ŠIFRANT ZA INDUSTRY'!D:D,1,0),0)=0,0,1)</f>
        <v>0</v>
      </c>
      <c r="J418">
        <f>IF(_xlfn.IFNA(VLOOKUP($B418,'ŠIFRANT ZA INDUSTRY'!E:E,1,0),0)=0,0,1)</f>
        <v>0</v>
      </c>
      <c r="K418">
        <f>IF(_xlfn.IFNA(VLOOKUP($B418,'ŠIFRANT ZA INDUSTRY'!F:F,1,0),0)=0,0,1)</f>
        <v>0</v>
      </c>
      <c r="L418">
        <f>IF(_xlfn.IFNA(VLOOKUP($B418,'ŠIFRANT ZA INDUSTRY'!G:G,1,0),0)=0,0,1)</f>
        <v>0</v>
      </c>
      <c r="M418">
        <f>IF(_xlfn.IFNA(VLOOKUP($B418,'ŠIFRANT ZA INDUSTRY'!H:H,1,0),0)=0,0,1)</f>
        <v>0</v>
      </c>
      <c r="N418">
        <f>IF(_xlfn.IFNA(VLOOKUP($B418,'ŠIFRANT ZA INDUSTRY'!I:I,1,0),0)=0,0,1)</f>
        <v>0</v>
      </c>
      <c r="O418">
        <f>IF(_xlfn.IFNA(VLOOKUP($B418,'ŠIFRANT ZA INDUSTRY'!J:J,1,0),0)=0,0,1)</f>
        <v>0</v>
      </c>
      <c r="P418">
        <f>IF(_xlfn.IFNA(VLOOKUP($B418,'ŠIFRANT ZA INDUSTRY'!K:K,1,0),0)=0,0,1)</f>
        <v>0</v>
      </c>
      <c r="Q418">
        <f>IF(_xlfn.IFNA(VLOOKUP($B418,'ŠIFRANT ZA INDUSTRY'!L:L,1,0),0)=0,0,1)</f>
        <v>0</v>
      </c>
      <c r="R418">
        <f>IF(_xlfn.IFNA(VLOOKUP($B418,'ŠIFRANT ZA INDUSTRY'!M:M,1,0),0)=0,0,1)</f>
        <v>0</v>
      </c>
      <c r="S418">
        <f>IF(_xlfn.IFNA(VLOOKUP($B418,'ŠIFRANT ZA INDUSTRY'!N:N,1,0),0)=0,0,1)</f>
        <v>0</v>
      </c>
      <c r="T418" t="b">
        <f t="shared" si="29"/>
        <v>0</v>
      </c>
    </row>
    <row r="419" spans="1:20" x14ac:dyDescent="0.3">
      <c r="A419" t="str">
        <f t="shared" si="28"/>
        <v>47.78</v>
      </c>
      <c r="B419" s="44" t="s">
        <v>1211</v>
      </c>
      <c r="C419" s="25"/>
      <c r="D419" s="25" t="s">
        <v>1212</v>
      </c>
      <c r="E419">
        <f t="shared" si="30"/>
        <v>1</v>
      </c>
      <c r="F419">
        <f>IF(_xlfn.IFNA(VLOOKUP(B419,'ŠIFRANT ZA INDUSTRY'!A:A,1,0),0)=0,0,1)</f>
        <v>0</v>
      </c>
      <c r="G419">
        <f>IF(_xlfn.IFNA(VLOOKUP($B419,'ŠIFRANT ZA INDUSTRY'!B:B,1,0),0)=0,0,1)</f>
        <v>0</v>
      </c>
      <c r="H419">
        <f>IF(_xlfn.IFNA(VLOOKUP($B419,'ŠIFRANT ZA INDUSTRY'!C:C,1,0),0)=0,0,1)</f>
        <v>0</v>
      </c>
      <c r="I419">
        <f>IF(_xlfn.IFNA(VLOOKUP($B419,'ŠIFRANT ZA INDUSTRY'!D:D,1,0),0)=0,0,1)</f>
        <v>0</v>
      </c>
      <c r="J419">
        <f>IF(_xlfn.IFNA(VLOOKUP($B419,'ŠIFRANT ZA INDUSTRY'!E:E,1,0),0)=0,0,1)</f>
        <v>0</v>
      </c>
      <c r="K419">
        <f>IF(_xlfn.IFNA(VLOOKUP($B419,'ŠIFRANT ZA INDUSTRY'!F:F,1,0),0)=0,0,1)</f>
        <v>0</v>
      </c>
      <c r="L419">
        <f>IF(_xlfn.IFNA(VLOOKUP($B419,'ŠIFRANT ZA INDUSTRY'!G:G,1,0),0)=0,0,1)</f>
        <v>0</v>
      </c>
      <c r="M419">
        <f>IF(_xlfn.IFNA(VLOOKUP($B419,'ŠIFRANT ZA INDUSTRY'!H:H,1,0),0)=0,0,1)</f>
        <v>0</v>
      </c>
      <c r="N419">
        <f>IF(_xlfn.IFNA(VLOOKUP($B419,'ŠIFRANT ZA INDUSTRY'!I:I,1,0),0)=0,0,1)</f>
        <v>0</v>
      </c>
      <c r="O419">
        <f>IF(_xlfn.IFNA(VLOOKUP($B419,'ŠIFRANT ZA INDUSTRY'!J:J,1,0),0)=0,0,1)</f>
        <v>0</v>
      </c>
      <c r="P419">
        <f>IF(_xlfn.IFNA(VLOOKUP($B419,'ŠIFRANT ZA INDUSTRY'!K:K,1,0),0)=0,0,1)</f>
        <v>0</v>
      </c>
      <c r="Q419">
        <f>IF(_xlfn.IFNA(VLOOKUP($B419,'ŠIFRANT ZA INDUSTRY'!L:L,1,0),0)=0,0,1)</f>
        <v>0</v>
      </c>
      <c r="R419">
        <f>IF(_xlfn.IFNA(VLOOKUP($B419,'ŠIFRANT ZA INDUSTRY'!M:M,1,0),0)=0,0,1)</f>
        <v>0</v>
      </c>
      <c r="S419">
        <f>IF(_xlfn.IFNA(VLOOKUP($B419,'ŠIFRANT ZA INDUSTRY'!N:N,1,0),0)=0,0,1)</f>
        <v>0</v>
      </c>
      <c r="T419" t="b">
        <f t="shared" si="29"/>
        <v>0</v>
      </c>
    </row>
    <row r="420" spans="1:20" x14ac:dyDescent="0.3">
      <c r="A420" t="str">
        <f t="shared" si="28"/>
        <v>47.78</v>
      </c>
      <c r="B420" s="44" t="s">
        <v>1213</v>
      </c>
      <c r="C420" s="25"/>
      <c r="D420" s="25" t="s">
        <v>1214</v>
      </c>
      <c r="E420">
        <f t="shared" si="30"/>
        <v>1</v>
      </c>
      <c r="F420">
        <f>IF(_xlfn.IFNA(VLOOKUP(B420,'ŠIFRANT ZA INDUSTRY'!A:A,1,0),0)=0,0,1)</f>
        <v>0</v>
      </c>
      <c r="G420">
        <f>IF(_xlfn.IFNA(VLOOKUP($B420,'ŠIFRANT ZA INDUSTRY'!B:B,1,0),0)=0,0,1)</f>
        <v>0</v>
      </c>
      <c r="H420">
        <f>IF(_xlfn.IFNA(VLOOKUP($B420,'ŠIFRANT ZA INDUSTRY'!C:C,1,0),0)=0,0,1)</f>
        <v>0</v>
      </c>
      <c r="I420">
        <f>IF(_xlfn.IFNA(VLOOKUP($B420,'ŠIFRANT ZA INDUSTRY'!D:D,1,0),0)=0,0,1)</f>
        <v>0</v>
      </c>
      <c r="J420">
        <f>IF(_xlfn.IFNA(VLOOKUP($B420,'ŠIFRANT ZA INDUSTRY'!E:E,1,0),0)=0,0,1)</f>
        <v>0</v>
      </c>
      <c r="K420">
        <f>IF(_xlfn.IFNA(VLOOKUP($B420,'ŠIFRANT ZA INDUSTRY'!F:F,1,0),0)=0,0,1)</f>
        <v>0</v>
      </c>
      <c r="L420">
        <f>IF(_xlfn.IFNA(VLOOKUP($B420,'ŠIFRANT ZA INDUSTRY'!G:G,1,0),0)=0,0,1)</f>
        <v>0</v>
      </c>
      <c r="M420">
        <f>IF(_xlfn.IFNA(VLOOKUP($B420,'ŠIFRANT ZA INDUSTRY'!H:H,1,0),0)=0,0,1)</f>
        <v>0</v>
      </c>
      <c r="N420">
        <f>IF(_xlfn.IFNA(VLOOKUP($B420,'ŠIFRANT ZA INDUSTRY'!I:I,1,0),0)=0,0,1)</f>
        <v>0</v>
      </c>
      <c r="O420">
        <f>IF(_xlfn.IFNA(VLOOKUP($B420,'ŠIFRANT ZA INDUSTRY'!J:J,1,0),0)=0,0,1)</f>
        <v>0</v>
      </c>
      <c r="P420">
        <f>IF(_xlfn.IFNA(VLOOKUP($B420,'ŠIFRANT ZA INDUSTRY'!K:K,1,0),0)=0,0,1)</f>
        <v>0</v>
      </c>
      <c r="Q420">
        <f>IF(_xlfn.IFNA(VLOOKUP($B420,'ŠIFRANT ZA INDUSTRY'!L:L,1,0),0)=0,0,1)</f>
        <v>0</v>
      </c>
      <c r="R420">
        <f>IF(_xlfn.IFNA(VLOOKUP($B420,'ŠIFRANT ZA INDUSTRY'!M:M,1,0),0)=0,0,1)</f>
        <v>0</v>
      </c>
      <c r="S420">
        <f>IF(_xlfn.IFNA(VLOOKUP($B420,'ŠIFRANT ZA INDUSTRY'!N:N,1,0),0)=0,0,1)</f>
        <v>0</v>
      </c>
      <c r="T420" t="b">
        <f t="shared" si="29"/>
        <v>0</v>
      </c>
    </row>
    <row r="421" spans="1:20" x14ac:dyDescent="0.3">
      <c r="A421" t="str">
        <f t="shared" si="28"/>
        <v>47.79</v>
      </c>
      <c r="B421" s="44" t="s">
        <v>1216</v>
      </c>
      <c r="C421" s="25"/>
      <c r="D421" s="25" t="s">
        <v>1215</v>
      </c>
      <c r="E421">
        <f t="shared" si="30"/>
        <v>1</v>
      </c>
      <c r="F421">
        <f>IF(_xlfn.IFNA(VLOOKUP(B421,'ŠIFRANT ZA INDUSTRY'!A:A,1,0),0)=0,0,1)</f>
        <v>0</v>
      </c>
      <c r="G421">
        <f>IF(_xlfn.IFNA(VLOOKUP($B421,'ŠIFRANT ZA INDUSTRY'!B:B,1,0),0)=0,0,1)</f>
        <v>0</v>
      </c>
      <c r="H421">
        <f>IF(_xlfn.IFNA(VLOOKUP($B421,'ŠIFRANT ZA INDUSTRY'!C:C,1,0),0)=0,0,1)</f>
        <v>0</v>
      </c>
      <c r="I421">
        <f>IF(_xlfn.IFNA(VLOOKUP($B421,'ŠIFRANT ZA INDUSTRY'!D:D,1,0),0)=0,0,1)</f>
        <v>0</v>
      </c>
      <c r="J421">
        <f>IF(_xlfn.IFNA(VLOOKUP($B421,'ŠIFRANT ZA INDUSTRY'!E:E,1,0),0)=0,0,1)</f>
        <v>0</v>
      </c>
      <c r="K421">
        <f>IF(_xlfn.IFNA(VLOOKUP($B421,'ŠIFRANT ZA INDUSTRY'!F:F,1,0),0)=0,0,1)</f>
        <v>0</v>
      </c>
      <c r="L421">
        <f>IF(_xlfn.IFNA(VLOOKUP($B421,'ŠIFRANT ZA INDUSTRY'!G:G,1,0),0)=0,0,1)</f>
        <v>0</v>
      </c>
      <c r="M421">
        <f>IF(_xlfn.IFNA(VLOOKUP($B421,'ŠIFRANT ZA INDUSTRY'!H:H,1,0),0)=0,0,1)</f>
        <v>0</v>
      </c>
      <c r="N421">
        <f>IF(_xlfn.IFNA(VLOOKUP($B421,'ŠIFRANT ZA INDUSTRY'!I:I,1,0),0)=0,0,1)</f>
        <v>0</v>
      </c>
      <c r="O421">
        <f>IF(_xlfn.IFNA(VLOOKUP($B421,'ŠIFRANT ZA INDUSTRY'!J:J,1,0),0)=0,0,1)</f>
        <v>0</v>
      </c>
      <c r="P421">
        <f>IF(_xlfn.IFNA(VLOOKUP($B421,'ŠIFRANT ZA INDUSTRY'!K:K,1,0),0)=0,0,1)</f>
        <v>0</v>
      </c>
      <c r="Q421">
        <f>IF(_xlfn.IFNA(VLOOKUP($B421,'ŠIFRANT ZA INDUSTRY'!L:L,1,0),0)=0,0,1)</f>
        <v>0</v>
      </c>
      <c r="R421">
        <f>IF(_xlfn.IFNA(VLOOKUP($B421,'ŠIFRANT ZA INDUSTRY'!M:M,1,0),0)=0,0,1)</f>
        <v>0</v>
      </c>
      <c r="S421">
        <f>IF(_xlfn.IFNA(VLOOKUP($B421,'ŠIFRANT ZA INDUSTRY'!N:N,1,0),0)=0,0,1)</f>
        <v>0</v>
      </c>
      <c r="T421" t="b">
        <f t="shared" si="29"/>
        <v>0</v>
      </c>
    </row>
    <row r="422" spans="1:20" x14ac:dyDescent="0.3">
      <c r="A422" t="str">
        <f t="shared" si="28"/>
        <v>47.81</v>
      </c>
      <c r="B422" s="44" t="s">
        <v>1218</v>
      </c>
      <c r="C422" s="25"/>
      <c r="D422" s="25" t="s">
        <v>1217</v>
      </c>
      <c r="E422">
        <f t="shared" si="30"/>
        <v>1</v>
      </c>
      <c r="F422">
        <f>IF(_xlfn.IFNA(VLOOKUP(B422,'ŠIFRANT ZA INDUSTRY'!A:A,1,0),0)=0,0,1)</f>
        <v>0</v>
      </c>
      <c r="G422">
        <f>IF(_xlfn.IFNA(VLOOKUP($B422,'ŠIFRANT ZA INDUSTRY'!B:B,1,0),0)=0,0,1)</f>
        <v>0</v>
      </c>
      <c r="H422">
        <f>IF(_xlfn.IFNA(VLOOKUP($B422,'ŠIFRANT ZA INDUSTRY'!C:C,1,0),0)=0,0,1)</f>
        <v>0</v>
      </c>
      <c r="I422">
        <f>IF(_xlfn.IFNA(VLOOKUP($B422,'ŠIFRANT ZA INDUSTRY'!D:D,1,0),0)=0,0,1)</f>
        <v>0</v>
      </c>
      <c r="J422">
        <f>IF(_xlfn.IFNA(VLOOKUP($B422,'ŠIFRANT ZA INDUSTRY'!E:E,1,0),0)=0,0,1)</f>
        <v>0</v>
      </c>
      <c r="K422">
        <f>IF(_xlfn.IFNA(VLOOKUP($B422,'ŠIFRANT ZA INDUSTRY'!F:F,1,0),0)=0,0,1)</f>
        <v>0</v>
      </c>
      <c r="L422">
        <f>IF(_xlfn.IFNA(VLOOKUP($B422,'ŠIFRANT ZA INDUSTRY'!G:G,1,0),0)=0,0,1)</f>
        <v>0</v>
      </c>
      <c r="M422">
        <f>IF(_xlfn.IFNA(VLOOKUP($B422,'ŠIFRANT ZA INDUSTRY'!H:H,1,0),0)=0,0,1)</f>
        <v>0</v>
      </c>
      <c r="N422">
        <f>IF(_xlfn.IFNA(VLOOKUP($B422,'ŠIFRANT ZA INDUSTRY'!I:I,1,0),0)=0,0,1)</f>
        <v>0</v>
      </c>
      <c r="O422">
        <f>IF(_xlfn.IFNA(VLOOKUP($B422,'ŠIFRANT ZA INDUSTRY'!J:J,1,0),0)=0,0,1)</f>
        <v>0</v>
      </c>
      <c r="P422">
        <f>IF(_xlfn.IFNA(VLOOKUP($B422,'ŠIFRANT ZA INDUSTRY'!K:K,1,0),0)=0,0,1)</f>
        <v>0</v>
      </c>
      <c r="Q422">
        <f>IF(_xlfn.IFNA(VLOOKUP($B422,'ŠIFRANT ZA INDUSTRY'!L:L,1,0),0)=0,0,1)</f>
        <v>0</v>
      </c>
      <c r="R422">
        <f>IF(_xlfn.IFNA(VLOOKUP($B422,'ŠIFRANT ZA INDUSTRY'!M:M,1,0),0)=0,0,1)</f>
        <v>0</v>
      </c>
      <c r="S422">
        <f>IF(_xlfn.IFNA(VLOOKUP($B422,'ŠIFRANT ZA INDUSTRY'!N:N,1,0),0)=0,0,1)</f>
        <v>0</v>
      </c>
      <c r="T422" t="b">
        <f t="shared" si="29"/>
        <v>0</v>
      </c>
    </row>
    <row r="423" spans="1:20" x14ac:dyDescent="0.3">
      <c r="A423" t="str">
        <f t="shared" si="28"/>
        <v>47.82</v>
      </c>
      <c r="B423" s="44" t="s">
        <v>1220</v>
      </c>
      <c r="C423" s="25"/>
      <c r="D423" s="25" t="s">
        <v>1219</v>
      </c>
      <c r="E423">
        <f t="shared" si="30"/>
        <v>1</v>
      </c>
      <c r="F423">
        <f>IF(_xlfn.IFNA(VLOOKUP(B423,'ŠIFRANT ZA INDUSTRY'!A:A,1,0),0)=0,0,1)</f>
        <v>0</v>
      </c>
      <c r="G423">
        <f>IF(_xlfn.IFNA(VLOOKUP($B423,'ŠIFRANT ZA INDUSTRY'!B:B,1,0),0)=0,0,1)</f>
        <v>0</v>
      </c>
      <c r="H423">
        <f>IF(_xlfn.IFNA(VLOOKUP($B423,'ŠIFRANT ZA INDUSTRY'!C:C,1,0),0)=0,0,1)</f>
        <v>0</v>
      </c>
      <c r="I423">
        <f>IF(_xlfn.IFNA(VLOOKUP($B423,'ŠIFRANT ZA INDUSTRY'!D:D,1,0),0)=0,0,1)</f>
        <v>0</v>
      </c>
      <c r="J423">
        <f>IF(_xlfn.IFNA(VLOOKUP($B423,'ŠIFRANT ZA INDUSTRY'!E:E,1,0),0)=0,0,1)</f>
        <v>0</v>
      </c>
      <c r="K423">
        <f>IF(_xlfn.IFNA(VLOOKUP($B423,'ŠIFRANT ZA INDUSTRY'!F:F,1,0),0)=0,0,1)</f>
        <v>0</v>
      </c>
      <c r="L423">
        <f>IF(_xlfn.IFNA(VLOOKUP($B423,'ŠIFRANT ZA INDUSTRY'!G:G,1,0),0)=0,0,1)</f>
        <v>0</v>
      </c>
      <c r="M423">
        <f>IF(_xlfn.IFNA(VLOOKUP($B423,'ŠIFRANT ZA INDUSTRY'!H:H,1,0),0)=0,0,1)</f>
        <v>0</v>
      </c>
      <c r="N423">
        <f>IF(_xlfn.IFNA(VLOOKUP($B423,'ŠIFRANT ZA INDUSTRY'!I:I,1,0),0)=0,0,1)</f>
        <v>0</v>
      </c>
      <c r="O423">
        <f>IF(_xlfn.IFNA(VLOOKUP($B423,'ŠIFRANT ZA INDUSTRY'!J:J,1,0),0)=0,0,1)</f>
        <v>0</v>
      </c>
      <c r="P423">
        <f>IF(_xlfn.IFNA(VLOOKUP($B423,'ŠIFRANT ZA INDUSTRY'!K:K,1,0),0)=0,0,1)</f>
        <v>0</v>
      </c>
      <c r="Q423">
        <f>IF(_xlfn.IFNA(VLOOKUP($B423,'ŠIFRANT ZA INDUSTRY'!L:L,1,0),0)=0,0,1)</f>
        <v>0</v>
      </c>
      <c r="R423">
        <f>IF(_xlfn.IFNA(VLOOKUP($B423,'ŠIFRANT ZA INDUSTRY'!M:M,1,0),0)=0,0,1)</f>
        <v>0</v>
      </c>
      <c r="S423">
        <f>IF(_xlfn.IFNA(VLOOKUP($B423,'ŠIFRANT ZA INDUSTRY'!N:N,1,0),0)=0,0,1)</f>
        <v>0</v>
      </c>
      <c r="T423" t="b">
        <f t="shared" si="29"/>
        <v>0</v>
      </c>
    </row>
    <row r="424" spans="1:20" x14ac:dyDescent="0.3">
      <c r="A424" t="str">
        <f t="shared" si="28"/>
        <v>47.89</v>
      </c>
      <c r="B424" s="44" t="s">
        <v>1222</v>
      </c>
      <c r="C424" s="25"/>
      <c r="D424" s="25" t="s">
        <v>1221</v>
      </c>
      <c r="E424">
        <f t="shared" si="30"/>
        <v>1</v>
      </c>
      <c r="F424">
        <f>IF(_xlfn.IFNA(VLOOKUP(B424,'ŠIFRANT ZA INDUSTRY'!A:A,1,0),0)=0,0,1)</f>
        <v>0</v>
      </c>
      <c r="G424">
        <f>IF(_xlfn.IFNA(VLOOKUP($B424,'ŠIFRANT ZA INDUSTRY'!B:B,1,0),0)=0,0,1)</f>
        <v>0</v>
      </c>
      <c r="H424">
        <f>IF(_xlfn.IFNA(VLOOKUP($B424,'ŠIFRANT ZA INDUSTRY'!C:C,1,0),0)=0,0,1)</f>
        <v>0</v>
      </c>
      <c r="I424">
        <f>IF(_xlfn.IFNA(VLOOKUP($B424,'ŠIFRANT ZA INDUSTRY'!D:D,1,0),0)=0,0,1)</f>
        <v>0</v>
      </c>
      <c r="J424">
        <f>IF(_xlfn.IFNA(VLOOKUP($B424,'ŠIFRANT ZA INDUSTRY'!E:E,1,0),0)=0,0,1)</f>
        <v>0</v>
      </c>
      <c r="K424">
        <f>IF(_xlfn.IFNA(VLOOKUP($B424,'ŠIFRANT ZA INDUSTRY'!F:F,1,0),0)=0,0,1)</f>
        <v>0</v>
      </c>
      <c r="L424">
        <f>IF(_xlfn.IFNA(VLOOKUP($B424,'ŠIFRANT ZA INDUSTRY'!G:G,1,0),0)=0,0,1)</f>
        <v>0</v>
      </c>
      <c r="M424">
        <f>IF(_xlfn.IFNA(VLOOKUP($B424,'ŠIFRANT ZA INDUSTRY'!H:H,1,0),0)=0,0,1)</f>
        <v>0</v>
      </c>
      <c r="N424">
        <f>IF(_xlfn.IFNA(VLOOKUP($B424,'ŠIFRANT ZA INDUSTRY'!I:I,1,0),0)=0,0,1)</f>
        <v>0</v>
      </c>
      <c r="O424">
        <f>IF(_xlfn.IFNA(VLOOKUP($B424,'ŠIFRANT ZA INDUSTRY'!J:J,1,0),0)=0,0,1)</f>
        <v>0</v>
      </c>
      <c r="P424">
        <f>IF(_xlfn.IFNA(VLOOKUP($B424,'ŠIFRANT ZA INDUSTRY'!K:K,1,0),0)=0,0,1)</f>
        <v>0</v>
      </c>
      <c r="Q424">
        <f>IF(_xlfn.IFNA(VLOOKUP($B424,'ŠIFRANT ZA INDUSTRY'!L:L,1,0),0)=0,0,1)</f>
        <v>0</v>
      </c>
      <c r="R424">
        <f>IF(_xlfn.IFNA(VLOOKUP($B424,'ŠIFRANT ZA INDUSTRY'!M:M,1,0),0)=0,0,1)</f>
        <v>0</v>
      </c>
      <c r="S424">
        <f>IF(_xlfn.IFNA(VLOOKUP($B424,'ŠIFRANT ZA INDUSTRY'!N:N,1,0),0)=0,0,1)</f>
        <v>0</v>
      </c>
      <c r="T424" t="b">
        <f t="shared" si="29"/>
        <v>0</v>
      </c>
    </row>
    <row r="425" spans="1:20" x14ac:dyDescent="0.3">
      <c r="A425" t="str">
        <f t="shared" si="28"/>
        <v>47.91</v>
      </c>
      <c r="B425" s="44" t="s">
        <v>1224</v>
      </c>
      <c r="C425" s="25"/>
      <c r="D425" s="25" t="s">
        <v>1223</v>
      </c>
      <c r="E425">
        <f t="shared" si="30"/>
        <v>1</v>
      </c>
      <c r="F425">
        <f>IF(_xlfn.IFNA(VLOOKUP(B425,'ŠIFRANT ZA INDUSTRY'!A:A,1,0),0)=0,0,1)</f>
        <v>0</v>
      </c>
      <c r="G425">
        <f>IF(_xlfn.IFNA(VLOOKUP($B425,'ŠIFRANT ZA INDUSTRY'!B:B,1,0),0)=0,0,1)</f>
        <v>0</v>
      </c>
      <c r="H425">
        <f>IF(_xlfn.IFNA(VLOOKUP($B425,'ŠIFRANT ZA INDUSTRY'!C:C,1,0),0)=0,0,1)</f>
        <v>0</v>
      </c>
      <c r="I425">
        <f>IF(_xlfn.IFNA(VLOOKUP($B425,'ŠIFRANT ZA INDUSTRY'!D:D,1,0),0)=0,0,1)</f>
        <v>0</v>
      </c>
      <c r="J425">
        <f>IF(_xlfn.IFNA(VLOOKUP($B425,'ŠIFRANT ZA INDUSTRY'!E:E,1,0),0)=0,0,1)</f>
        <v>0</v>
      </c>
      <c r="K425">
        <f>IF(_xlfn.IFNA(VLOOKUP($B425,'ŠIFRANT ZA INDUSTRY'!F:F,1,0),0)=0,0,1)</f>
        <v>0</v>
      </c>
      <c r="L425">
        <f>IF(_xlfn.IFNA(VLOOKUP($B425,'ŠIFRANT ZA INDUSTRY'!G:G,1,0),0)=0,0,1)</f>
        <v>0</v>
      </c>
      <c r="M425">
        <f>IF(_xlfn.IFNA(VLOOKUP($B425,'ŠIFRANT ZA INDUSTRY'!H:H,1,0),0)=0,0,1)</f>
        <v>0</v>
      </c>
      <c r="N425">
        <f>IF(_xlfn.IFNA(VLOOKUP($B425,'ŠIFRANT ZA INDUSTRY'!I:I,1,0),0)=0,0,1)</f>
        <v>0</v>
      </c>
      <c r="O425">
        <f>IF(_xlfn.IFNA(VLOOKUP($B425,'ŠIFRANT ZA INDUSTRY'!J:J,1,0),0)=0,0,1)</f>
        <v>0</v>
      </c>
      <c r="P425">
        <f>IF(_xlfn.IFNA(VLOOKUP($B425,'ŠIFRANT ZA INDUSTRY'!K:K,1,0),0)=0,0,1)</f>
        <v>0</v>
      </c>
      <c r="Q425">
        <f>IF(_xlfn.IFNA(VLOOKUP($B425,'ŠIFRANT ZA INDUSTRY'!L:L,1,0),0)=0,0,1)</f>
        <v>0</v>
      </c>
      <c r="R425">
        <f>IF(_xlfn.IFNA(VLOOKUP($B425,'ŠIFRANT ZA INDUSTRY'!M:M,1,0),0)=0,0,1)</f>
        <v>0</v>
      </c>
      <c r="S425">
        <f>IF(_xlfn.IFNA(VLOOKUP($B425,'ŠIFRANT ZA INDUSTRY'!N:N,1,0),0)=0,0,1)</f>
        <v>0</v>
      </c>
      <c r="T425" t="b">
        <f t="shared" si="29"/>
        <v>0</v>
      </c>
    </row>
    <row r="426" spans="1:20" x14ac:dyDescent="0.3">
      <c r="A426" t="str">
        <f t="shared" si="28"/>
        <v>47.99</v>
      </c>
      <c r="B426" s="44" t="s">
        <v>1226</v>
      </c>
      <c r="C426" s="25"/>
      <c r="D426" s="25" t="s">
        <v>1225</v>
      </c>
      <c r="E426">
        <f t="shared" si="30"/>
        <v>1</v>
      </c>
      <c r="F426">
        <f>IF(_xlfn.IFNA(VLOOKUP(B426,'ŠIFRANT ZA INDUSTRY'!A:A,1,0),0)=0,0,1)</f>
        <v>0</v>
      </c>
      <c r="G426">
        <f>IF(_xlfn.IFNA(VLOOKUP($B426,'ŠIFRANT ZA INDUSTRY'!B:B,1,0),0)=0,0,1)</f>
        <v>0</v>
      </c>
      <c r="H426">
        <f>IF(_xlfn.IFNA(VLOOKUP($B426,'ŠIFRANT ZA INDUSTRY'!C:C,1,0),0)=0,0,1)</f>
        <v>0</v>
      </c>
      <c r="I426">
        <f>IF(_xlfn.IFNA(VLOOKUP($B426,'ŠIFRANT ZA INDUSTRY'!D:D,1,0),0)=0,0,1)</f>
        <v>0</v>
      </c>
      <c r="J426">
        <f>IF(_xlfn.IFNA(VLOOKUP($B426,'ŠIFRANT ZA INDUSTRY'!E:E,1,0),0)=0,0,1)</f>
        <v>0</v>
      </c>
      <c r="K426">
        <f>IF(_xlfn.IFNA(VLOOKUP($B426,'ŠIFRANT ZA INDUSTRY'!F:F,1,0),0)=0,0,1)</f>
        <v>0</v>
      </c>
      <c r="L426">
        <f>IF(_xlfn.IFNA(VLOOKUP($B426,'ŠIFRANT ZA INDUSTRY'!G:G,1,0),0)=0,0,1)</f>
        <v>0</v>
      </c>
      <c r="M426">
        <f>IF(_xlfn.IFNA(VLOOKUP($B426,'ŠIFRANT ZA INDUSTRY'!H:H,1,0),0)=0,0,1)</f>
        <v>0</v>
      </c>
      <c r="N426">
        <f>IF(_xlfn.IFNA(VLOOKUP($B426,'ŠIFRANT ZA INDUSTRY'!I:I,1,0),0)=0,0,1)</f>
        <v>0</v>
      </c>
      <c r="O426">
        <f>IF(_xlfn.IFNA(VLOOKUP($B426,'ŠIFRANT ZA INDUSTRY'!J:J,1,0),0)=0,0,1)</f>
        <v>0</v>
      </c>
      <c r="P426">
        <f>IF(_xlfn.IFNA(VLOOKUP($B426,'ŠIFRANT ZA INDUSTRY'!K:K,1,0),0)=0,0,1)</f>
        <v>0</v>
      </c>
      <c r="Q426">
        <f>IF(_xlfn.IFNA(VLOOKUP($B426,'ŠIFRANT ZA INDUSTRY'!L:L,1,0),0)=0,0,1)</f>
        <v>0</v>
      </c>
      <c r="R426">
        <f>IF(_xlfn.IFNA(VLOOKUP($B426,'ŠIFRANT ZA INDUSTRY'!M:M,1,0),0)=0,0,1)</f>
        <v>0</v>
      </c>
      <c r="S426">
        <f>IF(_xlfn.IFNA(VLOOKUP($B426,'ŠIFRANT ZA INDUSTRY'!N:N,1,0),0)=0,0,1)</f>
        <v>0</v>
      </c>
      <c r="T426" t="b">
        <f t="shared" si="29"/>
        <v>0</v>
      </c>
    </row>
    <row r="427" spans="1:20" x14ac:dyDescent="0.3">
      <c r="A427" t="str">
        <f t="shared" si="28"/>
        <v>49.10</v>
      </c>
      <c r="B427" s="44" t="s">
        <v>1228</v>
      </c>
      <c r="C427" s="25"/>
      <c r="D427" s="25" t="s">
        <v>1227</v>
      </c>
      <c r="E427">
        <f t="shared" si="30"/>
        <v>1</v>
      </c>
      <c r="F427">
        <f>IF(_xlfn.IFNA(VLOOKUP(B427,'ŠIFRANT ZA INDUSTRY'!A:A,1,0),0)=0,0,1)</f>
        <v>0</v>
      </c>
      <c r="G427">
        <f>IF(_xlfn.IFNA(VLOOKUP($B427,'ŠIFRANT ZA INDUSTRY'!B:B,1,0),0)=0,0,1)</f>
        <v>0</v>
      </c>
      <c r="H427">
        <f>IF(_xlfn.IFNA(VLOOKUP($B427,'ŠIFRANT ZA INDUSTRY'!C:C,1,0),0)=0,0,1)</f>
        <v>0</v>
      </c>
      <c r="I427">
        <f>IF(_xlfn.IFNA(VLOOKUP($B427,'ŠIFRANT ZA INDUSTRY'!D:D,1,0),0)=0,0,1)</f>
        <v>0</v>
      </c>
      <c r="J427">
        <f>IF(_xlfn.IFNA(VLOOKUP($B427,'ŠIFRANT ZA INDUSTRY'!E:E,1,0),0)=0,0,1)</f>
        <v>0</v>
      </c>
      <c r="K427">
        <f>IF(_xlfn.IFNA(VLOOKUP($B427,'ŠIFRANT ZA INDUSTRY'!F:F,1,0),0)=0,0,1)</f>
        <v>0</v>
      </c>
      <c r="L427">
        <f>IF(_xlfn.IFNA(VLOOKUP($B427,'ŠIFRANT ZA INDUSTRY'!G:G,1,0),0)=0,0,1)</f>
        <v>0</v>
      </c>
      <c r="M427">
        <f>IF(_xlfn.IFNA(VLOOKUP($B427,'ŠIFRANT ZA INDUSTRY'!H:H,1,0),0)=0,0,1)</f>
        <v>0</v>
      </c>
      <c r="N427">
        <f>IF(_xlfn.IFNA(VLOOKUP($B427,'ŠIFRANT ZA INDUSTRY'!I:I,1,0),0)=0,0,1)</f>
        <v>0</v>
      </c>
      <c r="O427">
        <f>IF(_xlfn.IFNA(VLOOKUP($B427,'ŠIFRANT ZA INDUSTRY'!J:J,1,0),0)=0,0,1)</f>
        <v>1</v>
      </c>
      <c r="P427">
        <f>IF(_xlfn.IFNA(VLOOKUP($B427,'ŠIFRANT ZA INDUSTRY'!K:K,1,0),0)=0,0,1)</f>
        <v>1</v>
      </c>
      <c r="Q427">
        <f>IF(_xlfn.IFNA(VLOOKUP($B427,'ŠIFRANT ZA INDUSTRY'!L:L,1,0),0)=0,0,1)</f>
        <v>1</v>
      </c>
      <c r="R427">
        <f>IF(_xlfn.IFNA(VLOOKUP($B427,'ŠIFRANT ZA INDUSTRY'!M:M,1,0),0)=0,0,1)</f>
        <v>0</v>
      </c>
      <c r="S427">
        <f>IF(_xlfn.IFNA(VLOOKUP($B427,'ŠIFRANT ZA INDUSTRY'!N:N,1,0),0)=0,0,1)</f>
        <v>0</v>
      </c>
      <c r="T427" t="b">
        <f t="shared" si="29"/>
        <v>1</v>
      </c>
    </row>
    <row r="428" spans="1:20" x14ac:dyDescent="0.3">
      <c r="A428" t="str">
        <f t="shared" si="28"/>
        <v>49.20</v>
      </c>
      <c r="B428" s="44" t="s">
        <v>1230</v>
      </c>
      <c r="C428" s="25"/>
      <c r="D428" s="25" t="s">
        <v>1229</v>
      </c>
      <c r="E428">
        <f t="shared" si="30"/>
        <v>1</v>
      </c>
      <c r="F428">
        <f>IF(_xlfn.IFNA(VLOOKUP(B428,'ŠIFRANT ZA INDUSTRY'!A:A,1,0),0)=0,0,1)</f>
        <v>0</v>
      </c>
      <c r="G428">
        <f>IF(_xlfn.IFNA(VLOOKUP($B428,'ŠIFRANT ZA INDUSTRY'!B:B,1,0),0)=0,0,1)</f>
        <v>0</v>
      </c>
      <c r="H428">
        <f>IF(_xlfn.IFNA(VLOOKUP($B428,'ŠIFRANT ZA INDUSTRY'!C:C,1,0),0)=0,0,1)</f>
        <v>0</v>
      </c>
      <c r="I428">
        <f>IF(_xlfn.IFNA(VLOOKUP($B428,'ŠIFRANT ZA INDUSTRY'!D:D,1,0),0)=0,0,1)</f>
        <v>0</v>
      </c>
      <c r="J428">
        <f>IF(_xlfn.IFNA(VLOOKUP($B428,'ŠIFRANT ZA INDUSTRY'!E:E,1,0),0)=0,0,1)</f>
        <v>0</v>
      </c>
      <c r="K428">
        <f>IF(_xlfn.IFNA(VLOOKUP($B428,'ŠIFRANT ZA INDUSTRY'!F:F,1,0),0)=0,0,1)</f>
        <v>0</v>
      </c>
      <c r="L428">
        <f>IF(_xlfn.IFNA(VLOOKUP($B428,'ŠIFRANT ZA INDUSTRY'!G:G,1,0),0)=0,0,1)</f>
        <v>0</v>
      </c>
      <c r="M428">
        <f>IF(_xlfn.IFNA(VLOOKUP($B428,'ŠIFRANT ZA INDUSTRY'!H:H,1,0),0)=0,0,1)</f>
        <v>0</v>
      </c>
      <c r="N428">
        <f>IF(_xlfn.IFNA(VLOOKUP($B428,'ŠIFRANT ZA INDUSTRY'!I:I,1,0),0)=0,0,1)</f>
        <v>0</v>
      </c>
      <c r="O428">
        <f>IF(_xlfn.IFNA(VLOOKUP($B428,'ŠIFRANT ZA INDUSTRY'!J:J,1,0),0)=0,0,1)</f>
        <v>1</v>
      </c>
      <c r="P428">
        <f>IF(_xlfn.IFNA(VLOOKUP($B428,'ŠIFRANT ZA INDUSTRY'!K:K,1,0),0)=0,0,1)</f>
        <v>1</v>
      </c>
      <c r="Q428">
        <f>IF(_xlfn.IFNA(VLOOKUP($B428,'ŠIFRANT ZA INDUSTRY'!L:L,1,0),0)=0,0,1)</f>
        <v>1</v>
      </c>
      <c r="R428">
        <f>IF(_xlfn.IFNA(VLOOKUP($B428,'ŠIFRANT ZA INDUSTRY'!M:M,1,0),0)=0,0,1)</f>
        <v>0</v>
      </c>
      <c r="S428">
        <f>IF(_xlfn.IFNA(VLOOKUP($B428,'ŠIFRANT ZA INDUSTRY'!N:N,1,0),0)=0,0,1)</f>
        <v>0</v>
      </c>
      <c r="T428" t="b">
        <f t="shared" si="29"/>
        <v>1</v>
      </c>
    </row>
    <row r="429" spans="1:20" x14ac:dyDescent="0.3">
      <c r="A429" t="str">
        <f t="shared" si="28"/>
        <v>49.31</v>
      </c>
      <c r="B429" s="44" t="s">
        <v>1232</v>
      </c>
      <c r="C429" s="25"/>
      <c r="D429" s="25" t="s">
        <v>1231</v>
      </c>
      <c r="E429">
        <f t="shared" si="30"/>
        <v>1</v>
      </c>
      <c r="F429">
        <f>IF(_xlfn.IFNA(VLOOKUP(B429,'ŠIFRANT ZA INDUSTRY'!A:A,1,0),0)=0,0,1)</f>
        <v>0</v>
      </c>
      <c r="G429">
        <f>IF(_xlfn.IFNA(VLOOKUP($B429,'ŠIFRANT ZA INDUSTRY'!B:B,1,0),0)=0,0,1)</f>
        <v>0</v>
      </c>
      <c r="H429">
        <f>IF(_xlfn.IFNA(VLOOKUP($B429,'ŠIFRANT ZA INDUSTRY'!C:C,1,0),0)=0,0,1)</f>
        <v>0</v>
      </c>
      <c r="I429">
        <f>IF(_xlfn.IFNA(VLOOKUP($B429,'ŠIFRANT ZA INDUSTRY'!D:D,1,0),0)=0,0,1)</f>
        <v>0</v>
      </c>
      <c r="J429">
        <f>IF(_xlfn.IFNA(VLOOKUP($B429,'ŠIFRANT ZA INDUSTRY'!E:E,1,0),0)=0,0,1)</f>
        <v>0</v>
      </c>
      <c r="K429">
        <f>IF(_xlfn.IFNA(VLOOKUP($B429,'ŠIFRANT ZA INDUSTRY'!F:F,1,0),0)=0,0,1)</f>
        <v>0</v>
      </c>
      <c r="L429">
        <f>IF(_xlfn.IFNA(VLOOKUP($B429,'ŠIFRANT ZA INDUSTRY'!G:G,1,0),0)=0,0,1)</f>
        <v>0</v>
      </c>
      <c r="M429">
        <f>IF(_xlfn.IFNA(VLOOKUP($B429,'ŠIFRANT ZA INDUSTRY'!H:H,1,0),0)=0,0,1)</f>
        <v>0</v>
      </c>
      <c r="N429">
        <f>IF(_xlfn.IFNA(VLOOKUP($B429,'ŠIFRANT ZA INDUSTRY'!I:I,1,0),0)=0,0,1)</f>
        <v>0</v>
      </c>
      <c r="O429">
        <f>IF(_xlfn.IFNA(VLOOKUP($B429,'ŠIFRANT ZA INDUSTRY'!J:J,1,0),0)=0,0,1)</f>
        <v>1</v>
      </c>
      <c r="P429">
        <f>IF(_xlfn.IFNA(VLOOKUP($B429,'ŠIFRANT ZA INDUSTRY'!K:K,1,0),0)=0,0,1)</f>
        <v>1</v>
      </c>
      <c r="Q429">
        <f>IF(_xlfn.IFNA(VLOOKUP($B429,'ŠIFRANT ZA INDUSTRY'!L:L,1,0),0)=0,0,1)</f>
        <v>1</v>
      </c>
      <c r="R429">
        <f>IF(_xlfn.IFNA(VLOOKUP($B429,'ŠIFRANT ZA INDUSTRY'!M:M,1,0),0)=0,0,1)</f>
        <v>0</v>
      </c>
      <c r="S429">
        <f>IF(_xlfn.IFNA(VLOOKUP($B429,'ŠIFRANT ZA INDUSTRY'!N:N,1,0),0)=0,0,1)</f>
        <v>0</v>
      </c>
      <c r="T429" t="b">
        <f t="shared" si="29"/>
        <v>1</v>
      </c>
    </row>
    <row r="430" spans="1:20" x14ac:dyDescent="0.3">
      <c r="A430" t="str">
        <f t="shared" si="28"/>
        <v>49.32</v>
      </c>
      <c r="B430" s="44" t="s">
        <v>1234</v>
      </c>
      <c r="C430" s="25"/>
      <c r="D430" s="25" t="s">
        <v>1233</v>
      </c>
      <c r="E430">
        <f t="shared" si="30"/>
        <v>1</v>
      </c>
      <c r="F430">
        <f>IF(_xlfn.IFNA(VLOOKUP(B430,'ŠIFRANT ZA INDUSTRY'!A:A,1,0),0)=0,0,1)</f>
        <v>0</v>
      </c>
      <c r="G430">
        <f>IF(_xlfn.IFNA(VLOOKUP($B430,'ŠIFRANT ZA INDUSTRY'!B:B,1,0),0)=0,0,1)</f>
        <v>0</v>
      </c>
      <c r="H430">
        <f>IF(_xlfn.IFNA(VLOOKUP($B430,'ŠIFRANT ZA INDUSTRY'!C:C,1,0),0)=0,0,1)</f>
        <v>0</v>
      </c>
      <c r="I430">
        <f>IF(_xlfn.IFNA(VLOOKUP($B430,'ŠIFRANT ZA INDUSTRY'!D:D,1,0),0)=0,0,1)</f>
        <v>0</v>
      </c>
      <c r="J430">
        <f>IF(_xlfn.IFNA(VLOOKUP($B430,'ŠIFRANT ZA INDUSTRY'!E:E,1,0),0)=0,0,1)</f>
        <v>0</v>
      </c>
      <c r="K430">
        <f>IF(_xlfn.IFNA(VLOOKUP($B430,'ŠIFRANT ZA INDUSTRY'!F:F,1,0),0)=0,0,1)</f>
        <v>0</v>
      </c>
      <c r="L430">
        <f>IF(_xlfn.IFNA(VLOOKUP($B430,'ŠIFRANT ZA INDUSTRY'!G:G,1,0),0)=0,0,1)</f>
        <v>0</v>
      </c>
      <c r="M430">
        <f>IF(_xlfn.IFNA(VLOOKUP($B430,'ŠIFRANT ZA INDUSTRY'!H:H,1,0),0)=0,0,1)</f>
        <v>0</v>
      </c>
      <c r="N430">
        <f>IF(_xlfn.IFNA(VLOOKUP($B430,'ŠIFRANT ZA INDUSTRY'!I:I,1,0),0)=0,0,1)</f>
        <v>0</v>
      </c>
      <c r="O430">
        <f>IF(_xlfn.IFNA(VLOOKUP($B430,'ŠIFRANT ZA INDUSTRY'!J:J,1,0),0)=0,0,1)</f>
        <v>1</v>
      </c>
      <c r="P430">
        <f>IF(_xlfn.IFNA(VLOOKUP($B430,'ŠIFRANT ZA INDUSTRY'!K:K,1,0),0)=0,0,1)</f>
        <v>1</v>
      </c>
      <c r="Q430">
        <f>IF(_xlfn.IFNA(VLOOKUP($B430,'ŠIFRANT ZA INDUSTRY'!L:L,1,0),0)=0,0,1)</f>
        <v>1</v>
      </c>
      <c r="R430">
        <f>IF(_xlfn.IFNA(VLOOKUP($B430,'ŠIFRANT ZA INDUSTRY'!M:M,1,0),0)=0,0,1)</f>
        <v>0</v>
      </c>
      <c r="S430">
        <f>IF(_xlfn.IFNA(VLOOKUP($B430,'ŠIFRANT ZA INDUSTRY'!N:N,1,0),0)=0,0,1)</f>
        <v>0</v>
      </c>
      <c r="T430" t="b">
        <f t="shared" si="29"/>
        <v>1</v>
      </c>
    </row>
    <row r="431" spans="1:20" x14ac:dyDescent="0.3">
      <c r="A431" t="str">
        <f t="shared" si="28"/>
        <v>49.39</v>
      </c>
      <c r="B431" s="44" t="s">
        <v>1235</v>
      </c>
      <c r="C431" s="25"/>
      <c r="D431" s="25" t="s">
        <v>1236</v>
      </c>
      <c r="E431">
        <f t="shared" si="30"/>
        <v>1</v>
      </c>
      <c r="F431">
        <f>IF(_xlfn.IFNA(VLOOKUP(B431,'ŠIFRANT ZA INDUSTRY'!A:A,1,0),0)=0,0,1)</f>
        <v>0</v>
      </c>
      <c r="G431">
        <f>IF(_xlfn.IFNA(VLOOKUP($B431,'ŠIFRANT ZA INDUSTRY'!B:B,1,0),0)=0,0,1)</f>
        <v>0</v>
      </c>
      <c r="H431">
        <f>IF(_xlfn.IFNA(VLOOKUP($B431,'ŠIFRANT ZA INDUSTRY'!C:C,1,0),0)=0,0,1)</f>
        <v>0</v>
      </c>
      <c r="I431">
        <f>IF(_xlfn.IFNA(VLOOKUP($B431,'ŠIFRANT ZA INDUSTRY'!D:D,1,0),0)=0,0,1)</f>
        <v>0</v>
      </c>
      <c r="J431">
        <f>IF(_xlfn.IFNA(VLOOKUP($B431,'ŠIFRANT ZA INDUSTRY'!E:E,1,0),0)=0,0,1)</f>
        <v>0</v>
      </c>
      <c r="K431">
        <f>IF(_xlfn.IFNA(VLOOKUP($B431,'ŠIFRANT ZA INDUSTRY'!F:F,1,0),0)=0,0,1)</f>
        <v>0</v>
      </c>
      <c r="L431">
        <f>IF(_xlfn.IFNA(VLOOKUP($B431,'ŠIFRANT ZA INDUSTRY'!G:G,1,0),0)=0,0,1)</f>
        <v>0</v>
      </c>
      <c r="M431">
        <f>IF(_xlfn.IFNA(VLOOKUP($B431,'ŠIFRANT ZA INDUSTRY'!H:H,1,0),0)=0,0,1)</f>
        <v>0</v>
      </c>
      <c r="N431">
        <f>IF(_xlfn.IFNA(VLOOKUP($B431,'ŠIFRANT ZA INDUSTRY'!I:I,1,0),0)=0,0,1)</f>
        <v>0</v>
      </c>
      <c r="O431">
        <f>IF(_xlfn.IFNA(VLOOKUP($B431,'ŠIFRANT ZA INDUSTRY'!J:J,1,0),0)=0,0,1)</f>
        <v>1</v>
      </c>
      <c r="P431">
        <f>IF(_xlfn.IFNA(VLOOKUP($B431,'ŠIFRANT ZA INDUSTRY'!K:K,1,0),0)=0,0,1)</f>
        <v>1</v>
      </c>
      <c r="Q431">
        <f>IF(_xlfn.IFNA(VLOOKUP($B431,'ŠIFRANT ZA INDUSTRY'!L:L,1,0),0)=0,0,1)</f>
        <v>1</v>
      </c>
      <c r="R431">
        <f>IF(_xlfn.IFNA(VLOOKUP($B431,'ŠIFRANT ZA INDUSTRY'!M:M,1,0),0)=0,0,1)</f>
        <v>0</v>
      </c>
      <c r="S431">
        <f>IF(_xlfn.IFNA(VLOOKUP($B431,'ŠIFRANT ZA INDUSTRY'!N:N,1,0),0)=0,0,1)</f>
        <v>0</v>
      </c>
      <c r="T431" t="b">
        <f t="shared" si="29"/>
        <v>1</v>
      </c>
    </row>
    <row r="432" spans="1:20" x14ac:dyDescent="0.3">
      <c r="A432" t="str">
        <f t="shared" si="28"/>
        <v>49.39</v>
      </c>
      <c r="B432" s="44" t="s">
        <v>1237</v>
      </c>
      <c r="C432" s="25"/>
      <c r="D432" s="25" t="s">
        <v>1238</v>
      </c>
      <c r="E432">
        <f t="shared" si="30"/>
        <v>1</v>
      </c>
      <c r="F432">
        <f>IF(_xlfn.IFNA(VLOOKUP(B432,'ŠIFRANT ZA INDUSTRY'!A:A,1,0),0)=0,0,1)</f>
        <v>0</v>
      </c>
      <c r="G432">
        <f>IF(_xlfn.IFNA(VLOOKUP($B432,'ŠIFRANT ZA INDUSTRY'!B:B,1,0),0)=0,0,1)</f>
        <v>0</v>
      </c>
      <c r="H432">
        <f>IF(_xlfn.IFNA(VLOOKUP($B432,'ŠIFRANT ZA INDUSTRY'!C:C,1,0),0)=0,0,1)</f>
        <v>0</v>
      </c>
      <c r="I432">
        <f>IF(_xlfn.IFNA(VLOOKUP($B432,'ŠIFRANT ZA INDUSTRY'!D:D,1,0),0)=0,0,1)</f>
        <v>0</v>
      </c>
      <c r="J432">
        <f>IF(_xlfn.IFNA(VLOOKUP($B432,'ŠIFRANT ZA INDUSTRY'!E:E,1,0),0)=0,0,1)</f>
        <v>0</v>
      </c>
      <c r="K432">
        <f>IF(_xlfn.IFNA(VLOOKUP($B432,'ŠIFRANT ZA INDUSTRY'!F:F,1,0),0)=0,0,1)</f>
        <v>0</v>
      </c>
      <c r="L432">
        <f>IF(_xlfn.IFNA(VLOOKUP($B432,'ŠIFRANT ZA INDUSTRY'!G:G,1,0),0)=0,0,1)</f>
        <v>0</v>
      </c>
      <c r="M432">
        <f>IF(_xlfn.IFNA(VLOOKUP($B432,'ŠIFRANT ZA INDUSTRY'!H:H,1,0),0)=0,0,1)</f>
        <v>0</v>
      </c>
      <c r="N432">
        <f>IF(_xlfn.IFNA(VLOOKUP($B432,'ŠIFRANT ZA INDUSTRY'!I:I,1,0),0)=0,0,1)</f>
        <v>0</v>
      </c>
      <c r="O432">
        <f>IF(_xlfn.IFNA(VLOOKUP($B432,'ŠIFRANT ZA INDUSTRY'!J:J,1,0),0)=0,0,1)</f>
        <v>1</v>
      </c>
      <c r="P432">
        <f>IF(_xlfn.IFNA(VLOOKUP($B432,'ŠIFRANT ZA INDUSTRY'!K:K,1,0),0)=0,0,1)</f>
        <v>1</v>
      </c>
      <c r="Q432">
        <f>IF(_xlfn.IFNA(VLOOKUP($B432,'ŠIFRANT ZA INDUSTRY'!L:L,1,0),0)=0,0,1)</f>
        <v>1</v>
      </c>
      <c r="R432">
        <f>IF(_xlfn.IFNA(VLOOKUP($B432,'ŠIFRANT ZA INDUSTRY'!M:M,1,0),0)=0,0,1)</f>
        <v>0</v>
      </c>
      <c r="S432">
        <f>IF(_xlfn.IFNA(VLOOKUP($B432,'ŠIFRANT ZA INDUSTRY'!N:N,1,0),0)=0,0,1)</f>
        <v>0</v>
      </c>
      <c r="T432" t="b">
        <f t="shared" si="29"/>
        <v>1</v>
      </c>
    </row>
    <row r="433" spans="1:20" x14ac:dyDescent="0.3">
      <c r="A433" t="str">
        <f t="shared" si="28"/>
        <v>49.41</v>
      </c>
      <c r="B433" s="44" t="s">
        <v>1240</v>
      </c>
      <c r="C433" s="25"/>
      <c r="D433" s="25" t="s">
        <v>1239</v>
      </c>
      <c r="E433">
        <f t="shared" si="30"/>
        <v>1</v>
      </c>
      <c r="F433">
        <f>IF(_xlfn.IFNA(VLOOKUP(B433,'ŠIFRANT ZA INDUSTRY'!A:A,1,0),0)=0,0,1)</f>
        <v>0</v>
      </c>
      <c r="G433">
        <f>IF(_xlfn.IFNA(VLOOKUP($B433,'ŠIFRANT ZA INDUSTRY'!B:B,1,0),0)=0,0,1)</f>
        <v>0</v>
      </c>
      <c r="H433">
        <f>IF(_xlfn.IFNA(VLOOKUP($B433,'ŠIFRANT ZA INDUSTRY'!C:C,1,0),0)=0,0,1)</f>
        <v>0</v>
      </c>
      <c r="I433">
        <f>IF(_xlfn.IFNA(VLOOKUP($B433,'ŠIFRANT ZA INDUSTRY'!D:D,1,0),0)=0,0,1)</f>
        <v>0</v>
      </c>
      <c r="J433">
        <f>IF(_xlfn.IFNA(VLOOKUP($B433,'ŠIFRANT ZA INDUSTRY'!E:E,1,0),0)=0,0,1)</f>
        <v>0</v>
      </c>
      <c r="K433">
        <f>IF(_xlfn.IFNA(VLOOKUP($B433,'ŠIFRANT ZA INDUSTRY'!F:F,1,0),0)=0,0,1)</f>
        <v>0</v>
      </c>
      <c r="L433">
        <f>IF(_xlfn.IFNA(VLOOKUP($B433,'ŠIFRANT ZA INDUSTRY'!G:G,1,0),0)=0,0,1)</f>
        <v>0</v>
      </c>
      <c r="M433">
        <f>IF(_xlfn.IFNA(VLOOKUP($B433,'ŠIFRANT ZA INDUSTRY'!H:H,1,0),0)=0,0,1)</f>
        <v>0</v>
      </c>
      <c r="N433">
        <f>IF(_xlfn.IFNA(VLOOKUP($B433,'ŠIFRANT ZA INDUSTRY'!I:I,1,0),0)=0,0,1)</f>
        <v>0</v>
      </c>
      <c r="O433">
        <f>IF(_xlfn.IFNA(VLOOKUP($B433,'ŠIFRANT ZA INDUSTRY'!J:J,1,0),0)=0,0,1)</f>
        <v>1</v>
      </c>
      <c r="P433">
        <f>IF(_xlfn.IFNA(VLOOKUP($B433,'ŠIFRANT ZA INDUSTRY'!K:K,1,0),0)=0,0,1)</f>
        <v>1</v>
      </c>
      <c r="Q433">
        <f>IF(_xlfn.IFNA(VLOOKUP($B433,'ŠIFRANT ZA INDUSTRY'!L:L,1,0),0)=0,0,1)</f>
        <v>1</v>
      </c>
      <c r="R433">
        <f>IF(_xlfn.IFNA(VLOOKUP($B433,'ŠIFRANT ZA INDUSTRY'!M:M,1,0),0)=0,0,1)</f>
        <v>0</v>
      </c>
      <c r="S433">
        <f>IF(_xlfn.IFNA(VLOOKUP($B433,'ŠIFRANT ZA INDUSTRY'!N:N,1,0),0)=0,0,1)</f>
        <v>0</v>
      </c>
      <c r="T433" t="b">
        <f t="shared" si="29"/>
        <v>1</v>
      </c>
    </row>
    <row r="434" spans="1:20" x14ac:dyDescent="0.3">
      <c r="A434" t="str">
        <f t="shared" si="28"/>
        <v>49.42</v>
      </c>
      <c r="B434" s="44" t="s">
        <v>1242</v>
      </c>
      <c r="C434" s="25"/>
      <c r="D434" s="25" t="s">
        <v>1241</v>
      </c>
      <c r="E434">
        <f t="shared" si="30"/>
        <v>1</v>
      </c>
      <c r="F434">
        <f>IF(_xlfn.IFNA(VLOOKUP(B434,'ŠIFRANT ZA INDUSTRY'!A:A,1,0),0)=0,0,1)</f>
        <v>0</v>
      </c>
      <c r="G434">
        <f>IF(_xlfn.IFNA(VLOOKUP($B434,'ŠIFRANT ZA INDUSTRY'!B:B,1,0),0)=0,0,1)</f>
        <v>0</v>
      </c>
      <c r="H434">
        <f>IF(_xlfn.IFNA(VLOOKUP($B434,'ŠIFRANT ZA INDUSTRY'!C:C,1,0),0)=0,0,1)</f>
        <v>0</v>
      </c>
      <c r="I434">
        <f>IF(_xlfn.IFNA(VLOOKUP($B434,'ŠIFRANT ZA INDUSTRY'!D:D,1,0),0)=0,0,1)</f>
        <v>0</v>
      </c>
      <c r="J434">
        <f>IF(_xlfn.IFNA(VLOOKUP($B434,'ŠIFRANT ZA INDUSTRY'!E:E,1,0),0)=0,0,1)</f>
        <v>0</v>
      </c>
      <c r="K434">
        <f>IF(_xlfn.IFNA(VLOOKUP($B434,'ŠIFRANT ZA INDUSTRY'!F:F,1,0),0)=0,0,1)</f>
        <v>0</v>
      </c>
      <c r="L434">
        <f>IF(_xlfn.IFNA(VLOOKUP($B434,'ŠIFRANT ZA INDUSTRY'!G:G,1,0),0)=0,0,1)</f>
        <v>0</v>
      </c>
      <c r="M434">
        <f>IF(_xlfn.IFNA(VLOOKUP($B434,'ŠIFRANT ZA INDUSTRY'!H:H,1,0),0)=0,0,1)</f>
        <v>0</v>
      </c>
      <c r="N434">
        <f>IF(_xlfn.IFNA(VLOOKUP($B434,'ŠIFRANT ZA INDUSTRY'!I:I,1,0),0)=0,0,1)</f>
        <v>0</v>
      </c>
      <c r="O434">
        <f>IF(_xlfn.IFNA(VLOOKUP($B434,'ŠIFRANT ZA INDUSTRY'!J:J,1,0),0)=0,0,1)</f>
        <v>1</v>
      </c>
      <c r="P434">
        <f>IF(_xlfn.IFNA(VLOOKUP($B434,'ŠIFRANT ZA INDUSTRY'!K:K,1,0),0)=0,0,1)</f>
        <v>1</v>
      </c>
      <c r="Q434">
        <f>IF(_xlfn.IFNA(VLOOKUP($B434,'ŠIFRANT ZA INDUSTRY'!L:L,1,0),0)=0,0,1)</f>
        <v>1</v>
      </c>
      <c r="R434">
        <f>IF(_xlfn.IFNA(VLOOKUP($B434,'ŠIFRANT ZA INDUSTRY'!M:M,1,0),0)=0,0,1)</f>
        <v>0</v>
      </c>
      <c r="S434">
        <f>IF(_xlfn.IFNA(VLOOKUP($B434,'ŠIFRANT ZA INDUSTRY'!N:N,1,0),0)=0,0,1)</f>
        <v>0</v>
      </c>
      <c r="T434" t="b">
        <f t="shared" si="29"/>
        <v>1</v>
      </c>
    </row>
    <row r="435" spans="1:20" x14ac:dyDescent="0.3">
      <c r="A435" t="str">
        <f t="shared" si="28"/>
        <v>49.50</v>
      </c>
      <c r="B435" s="44" t="s">
        <v>1244</v>
      </c>
      <c r="C435" s="25"/>
      <c r="D435" s="25" t="s">
        <v>1243</v>
      </c>
      <c r="E435">
        <f t="shared" si="30"/>
        <v>1</v>
      </c>
      <c r="F435">
        <f>IF(_xlfn.IFNA(VLOOKUP(B435,'ŠIFRANT ZA INDUSTRY'!A:A,1,0),0)=0,0,1)</f>
        <v>0</v>
      </c>
      <c r="G435">
        <f>IF(_xlfn.IFNA(VLOOKUP($B435,'ŠIFRANT ZA INDUSTRY'!B:B,1,0),0)=0,0,1)</f>
        <v>0</v>
      </c>
      <c r="H435">
        <f>IF(_xlfn.IFNA(VLOOKUP($B435,'ŠIFRANT ZA INDUSTRY'!C:C,1,0),0)=0,0,1)</f>
        <v>0</v>
      </c>
      <c r="I435">
        <f>IF(_xlfn.IFNA(VLOOKUP($B435,'ŠIFRANT ZA INDUSTRY'!D:D,1,0),0)=0,0,1)</f>
        <v>0</v>
      </c>
      <c r="J435">
        <f>IF(_xlfn.IFNA(VLOOKUP($B435,'ŠIFRANT ZA INDUSTRY'!E:E,1,0),0)=0,0,1)</f>
        <v>0</v>
      </c>
      <c r="K435">
        <f>IF(_xlfn.IFNA(VLOOKUP($B435,'ŠIFRANT ZA INDUSTRY'!F:F,1,0),0)=0,0,1)</f>
        <v>0</v>
      </c>
      <c r="L435">
        <f>IF(_xlfn.IFNA(VLOOKUP($B435,'ŠIFRANT ZA INDUSTRY'!G:G,1,0),0)=0,0,1)</f>
        <v>0</v>
      </c>
      <c r="M435">
        <f>IF(_xlfn.IFNA(VLOOKUP($B435,'ŠIFRANT ZA INDUSTRY'!H:H,1,0),0)=0,0,1)</f>
        <v>0</v>
      </c>
      <c r="N435">
        <f>IF(_xlfn.IFNA(VLOOKUP($B435,'ŠIFRANT ZA INDUSTRY'!I:I,1,0),0)=0,0,1)</f>
        <v>0</v>
      </c>
      <c r="O435">
        <f>IF(_xlfn.IFNA(VLOOKUP($B435,'ŠIFRANT ZA INDUSTRY'!J:J,1,0),0)=0,0,1)</f>
        <v>1</v>
      </c>
      <c r="P435">
        <f>IF(_xlfn.IFNA(VLOOKUP($B435,'ŠIFRANT ZA INDUSTRY'!K:K,1,0),0)=0,0,1)</f>
        <v>1</v>
      </c>
      <c r="Q435">
        <f>IF(_xlfn.IFNA(VLOOKUP($B435,'ŠIFRANT ZA INDUSTRY'!L:L,1,0),0)=0,0,1)</f>
        <v>1</v>
      </c>
      <c r="R435">
        <f>IF(_xlfn.IFNA(VLOOKUP($B435,'ŠIFRANT ZA INDUSTRY'!M:M,1,0),0)=0,0,1)</f>
        <v>0</v>
      </c>
      <c r="S435">
        <f>IF(_xlfn.IFNA(VLOOKUP($B435,'ŠIFRANT ZA INDUSTRY'!N:N,1,0),0)=0,0,1)</f>
        <v>0</v>
      </c>
      <c r="T435" t="b">
        <f t="shared" si="29"/>
        <v>1</v>
      </c>
    </row>
    <row r="436" spans="1:20" x14ac:dyDescent="0.3">
      <c r="A436" t="str">
        <f t="shared" si="28"/>
        <v>50.10</v>
      </c>
      <c r="B436" s="44" t="s">
        <v>1246</v>
      </c>
      <c r="C436" s="25"/>
      <c r="D436" s="25" t="s">
        <v>1245</v>
      </c>
      <c r="E436">
        <f t="shared" si="30"/>
        <v>1</v>
      </c>
      <c r="F436">
        <f>IF(_xlfn.IFNA(VLOOKUP(B436,'ŠIFRANT ZA INDUSTRY'!A:A,1,0),0)=0,0,1)</f>
        <v>0</v>
      </c>
      <c r="G436">
        <f>IF(_xlfn.IFNA(VLOOKUP($B436,'ŠIFRANT ZA INDUSTRY'!B:B,1,0),0)=0,0,1)</f>
        <v>0</v>
      </c>
      <c r="H436">
        <f>IF(_xlfn.IFNA(VLOOKUP($B436,'ŠIFRANT ZA INDUSTRY'!C:C,1,0),0)=0,0,1)</f>
        <v>0</v>
      </c>
      <c r="I436">
        <f>IF(_xlfn.IFNA(VLOOKUP($B436,'ŠIFRANT ZA INDUSTRY'!D:D,1,0),0)=0,0,1)</f>
        <v>0</v>
      </c>
      <c r="J436">
        <f>IF(_xlfn.IFNA(VLOOKUP($B436,'ŠIFRANT ZA INDUSTRY'!E:E,1,0),0)=0,0,1)</f>
        <v>0</v>
      </c>
      <c r="K436">
        <f>IF(_xlfn.IFNA(VLOOKUP($B436,'ŠIFRANT ZA INDUSTRY'!F:F,1,0),0)=0,0,1)</f>
        <v>0</v>
      </c>
      <c r="L436">
        <f>IF(_xlfn.IFNA(VLOOKUP($B436,'ŠIFRANT ZA INDUSTRY'!G:G,1,0),0)=0,0,1)</f>
        <v>0</v>
      </c>
      <c r="M436">
        <f>IF(_xlfn.IFNA(VLOOKUP($B436,'ŠIFRANT ZA INDUSTRY'!H:H,1,0),0)=0,0,1)</f>
        <v>0</v>
      </c>
      <c r="N436">
        <f>IF(_xlfn.IFNA(VLOOKUP($B436,'ŠIFRANT ZA INDUSTRY'!I:I,1,0),0)=0,0,1)</f>
        <v>0</v>
      </c>
      <c r="O436">
        <f>IF(_xlfn.IFNA(VLOOKUP($B436,'ŠIFRANT ZA INDUSTRY'!J:J,1,0),0)=0,0,1)</f>
        <v>1</v>
      </c>
      <c r="P436">
        <f>IF(_xlfn.IFNA(VLOOKUP($B436,'ŠIFRANT ZA INDUSTRY'!K:K,1,0),0)=0,0,1)</f>
        <v>1</v>
      </c>
      <c r="Q436">
        <f>IF(_xlfn.IFNA(VLOOKUP($B436,'ŠIFRANT ZA INDUSTRY'!L:L,1,0),0)=0,0,1)</f>
        <v>1</v>
      </c>
      <c r="R436">
        <f>IF(_xlfn.IFNA(VLOOKUP($B436,'ŠIFRANT ZA INDUSTRY'!M:M,1,0),0)=0,0,1)</f>
        <v>0</v>
      </c>
      <c r="S436">
        <f>IF(_xlfn.IFNA(VLOOKUP($B436,'ŠIFRANT ZA INDUSTRY'!N:N,1,0),0)=0,0,1)</f>
        <v>0</v>
      </c>
      <c r="T436" t="b">
        <f t="shared" si="29"/>
        <v>1</v>
      </c>
    </row>
    <row r="437" spans="1:20" x14ac:dyDescent="0.3">
      <c r="A437" t="str">
        <f t="shared" si="28"/>
        <v>50.20</v>
      </c>
      <c r="B437" s="44" t="s">
        <v>1248</v>
      </c>
      <c r="C437" s="25"/>
      <c r="D437" s="25" t="s">
        <v>1247</v>
      </c>
      <c r="E437">
        <f t="shared" si="30"/>
        <v>1</v>
      </c>
      <c r="F437">
        <f>IF(_xlfn.IFNA(VLOOKUP(B437,'ŠIFRANT ZA INDUSTRY'!A:A,1,0),0)=0,0,1)</f>
        <v>0</v>
      </c>
      <c r="G437">
        <f>IF(_xlfn.IFNA(VLOOKUP($B437,'ŠIFRANT ZA INDUSTRY'!B:B,1,0),0)=0,0,1)</f>
        <v>0</v>
      </c>
      <c r="H437">
        <f>IF(_xlfn.IFNA(VLOOKUP($B437,'ŠIFRANT ZA INDUSTRY'!C:C,1,0),0)=0,0,1)</f>
        <v>0</v>
      </c>
      <c r="I437">
        <f>IF(_xlfn.IFNA(VLOOKUP($B437,'ŠIFRANT ZA INDUSTRY'!D:D,1,0),0)=0,0,1)</f>
        <v>0</v>
      </c>
      <c r="J437">
        <f>IF(_xlfn.IFNA(VLOOKUP($B437,'ŠIFRANT ZA INDUSTRY'!E:E,1,0),0)=0,0,1)</f>
        <v>0</v>
      </c>
      <c r="K437">
        <f>IF(_xlfn.IFNA(VLOOKUP($B437,'ŠIFRANT ZA INDUSTRY'!F:F,1,0),0)=0,0,1)</f>
        <v>0</v>
      </c>
      <c r="L437">
        <f>IF(_xlfn.IFNA(VLOOKUP($B437,'ŠIFRANT ZA INDUSTRY'!G:G,1,0),0)=0,0,1)</f>
        <v>0</v>
      </c>
      <c r="M437">
        <f>IF(_xlfn.IFNA(VLOOKUP($B437,'ŠIFRANT ZA INDUSTRY'!H:H,1,0),0)=0,0,1)</f>
        <v>0</v>
      </c>
      <c r="N437">
        <f>IF(_xlfn.IFNA(VLOOKUP($B437,'ŠIFRANT ZA INDUSTRY'!I:I,1,0),0)=0,0,1)</f>
        <v>0</v>
      </c>
      <c r="O437">
        <f>IF(_xlfn.IFNA(VLOOKUP($B437,'ŠIFRANT ZA INDUSTRY'!J:J,1,0),0)=0,0,1)</f>
        <v>1</v>
      </c>
      <c r="P437">
        <f>IF(_xlfn.IFNA(VLOOKUP($B437,'ŠIFRANT ZA INDUSTRY'!K:K,1,0),0)=0,0,1)</f>
        <v>1</v>
      </c>
      <c r="Q437">
        <f>IF(_xlfn.IFNA(VLOOKUP($B437,'ŠIFRANT ZA INDUSTRY'!L:L,1,0),0)=0,0,1)</f>
        <v>1</v>
      </c>
      <c r="R437">
        <f>IF(_xlfn.IFNA(VLOOKUP($B437,'ŠIFRANT ZA INDUSTRY'!M:M,1,0),0)=0,0,1)</f>
        <v>0</v>
      </c>
      <c r="S437">
        <f>IF(_xlfn.IFNA(VLOOKUP($B437,'ŠIFRANT ZA INDUSTRY'!N:N,1,0),0)=0,0,1)</f>
        <v>0</v>
      </c>
      <c r="T437" t="b">
        <f t="shared" si="29"/>
        <v>1</v>
      </c>
    </row>
    <row r="438" spans="1:20" x14ac:dyDescent="0.3">
      <c r="A438" t="str">
        <f t="shared" si="28"/>
        <v>50.30</v>
      </c>
      <c r="B438" s="44" t="s">
        <v>1250</v>
      </c>
      <c r="C438" s="25"/>
      <c r="D438" s="25" t="s">
        <v>1249</v>
      </c>
      <c r="E438">
        <f t="shared" si="30"/>
        <v>1</v>
      </c>
      <c r="F438">
        <f>IF(_xlfn.IFNA(VLOOKUP(B438,'ŠIFRANT ZA INDUSTRY'!A:A,1,0),0)=0,0,1)</f>
        <v>0</v>
      </c>
      <c r="G438">
        <f>IF(_xlfn.IFNA(VLOOKUP($B438,'ŠIFRANT ZA INDUSTRY'!B:B,1,0),0)=0,0,1)</f>
        <v>0</v>
      </c>
      <c r="H438">
        <f>IF(_xlfn.IFNA(VLOOKUP($B438,'ŠIFRANT ZA INDUSTRY'!C:C,1,0),0)=0,0,1)</f>
        <v>0</v>
      </c>
      <c r="I438">
        <f>IF(_xlfn.IFNA(VLOOKUP($B438,'ŠIFRANT ZA INDUSTRY'!D:D,1,0),0)=0,0,1)</f>
        <v>0</v>
      </c>
      <c r="J438">
        <f>IF(_xlfn.IFNA(VLOOKUP($B438,'ŠIFRANT ZA INDUSTRY'!E:E,1,0),0)=0,0,1)</f>
        <v>0</v>
      </c>
      <c r="K438">
        <f>IF(_xlfn.IFNA(VLOOKUP($B438,'ŠIFRANT ZA INDUSTRY'!F:F,1,0),0)=0,0,1)</f>
        <v>0</v>
      </c>
      <c r="L438">
        <f>IF(_xlfn.IFNA(VLOOKUP($B438,'ŠIFRANT ZA INDUSTRY'!G:G,1,0),0)=0,0,1)</f>
        <v>0</v>
      </c>
      <c r="M438">
        <f>IF(_xlfn.IFNA(VLOOKUP($B438,'ŠIFRANT ZA INDUSTRY'!H:H,1,0),0)=0,0,1)</f>
        <v>0</v>
      </c>
      <c r="N438">
        <f>IF(_xlfn.IFNA(VLOOKUP($B438,'ŠIFRANT ZA INDUSTRY'!I:I,1,0),0)=0,0,1)</f>
        <v>0</v>
      </c>
      <c r="O438">
        <f>IF(_xlfn.IFNA(VLOOKUP($B438,'ŠIFRANT ZA INDUSTRY'!J:J,1,0),0)=0,0,1)</f>
        <v>1</v>
      </c>
      <c r="P438">
        <f>IF(_xlfn.IFNA(VLOOKUP($B438,'ŠIFRANT ZA INDUSTRY'!K:K,1,0),0)=0,0,1)</f>
        <v>1</v>
      </c>
      <c r="Q438">
        <f>IF(_xlfn.IFNA(VLOOKUP($B438,'ŠIFRANT ZA INDUSTRY'!L:L,1,0),0)=0,0,1)</f>
        <v>1</v>
      </c>
      <c r="R438">
        <f>IF(_xlfn.IFNA(VLOOKUP($B438,'ŠIFRANT ZA INDUSTRY'!M:M,1,0),0)=0,0,1)</f>
        <v>0</v>
      </c>
      <c r="S438">
        <f>IF(_xlfn.IFNA(VLOOKUP($B438,'ŠIFRANT ZA INDUSTRY'!N:N,1,0),0)=0,0,1)</f>
        <v>0</v>
      </c>
      <c r="T438" t="b">
        <f t="shared" si="29"/>
        <v>1</v>
      </c>
    </row>
    <row r="439" spans="1:20" x14ac:dyDescent="0.3">
      <c r="A439" t="str">
        <f t="shared" si="28"/>
        <v>50.40</v>
      </c>
      <c r="B439" s="44" t="s">
        <v>1252</v>
      </c>
      <c r="C439" s="25"/>
      <c r="D439" s="25" t="s">
        <v>1251</v>
      </c>
      <c r="E439">
        <f t="shared" si="30"/>
        <v>1</v>
      </c>
      <c r="F439">
        <f>IF(_xlfn.IFNA(VLOOKUP(B439,'ŠIFRANT ZA INDUSTRY'!A:A,1,0),0)=0,0,1)</f>
        <v>0</v>
      </c>
      <c r="G439">
        <f>IF(_xlfn.IFNA(VLOOKUP($B439,'ŠIFRANT ZA INDUSTRY'!B:B,1,0),0)=0,0,1)</f>
        <v>0</v>
      </c>
      <c r="H439">
        <f>IF(_xlfn.IFNA(VLOOKUP($B439,'ŠIFRANT ZA INDUSTRY'!C:C,1,0),0)=0,0,1)</f>
        <v>0</v>
      </c>
      <c r="I439">
        <f>IF(_xlfn.IFNA(VLOOKUP($B439,'ŠIFRANT ZA INDUSTRY'!D:D,1,0),0)=0,0,1)</f>
        <v>0</v>
      </c>
      <c r="J439">
        <f>IF(_xlfn.IFNA(VLOOKUP($B439,'ŠIFRANT ZA INDUSTRY'!E:E,1,0),0)=0,0,1)</f>
        <v>0</v>
      </c>
      <c r="K439">
        <f>IF(_xlfn.IFNA(VLOOKUP($B439,'ŠIFRANT ZA INDUSTRY'!F:F,1,0),0)=0,0,1)</f>
        <v>0</v>
      </c>
      <c r="L439">
        <f>IF(_xlfn.IFNA(VLOOKUP($B439,'ŠIFRANT ZA INDUSTRY'!G:G,1,0),0)=0,0,1)</f>
        <v>0</v>
      </c>
      <c r="M439">
        <f>IF(_xlfn.IFNA(VLOOKUP($B439,'ŠIFRANT ZA INDUSTRY'!H:H,1,0),0)=0,0,1)</f>
        <v>0</v>
      </c>
      <c r="N439">
        <f>IF(_xlfn.IFNA(VLOOKUP($B439,'ŠIFRANT ZA INDUSTRY'!I:I,1,0),0)=0,0,1)</f>
        <v>0</v>
      </c>
      <c r="O439">
        <f>IF(_xlfn.IFNA(VLOOKUP($B439,'ŠIFRANT ZA INDUSTRY'!J:J,1,0),0)=0,0,1)</f>
        <v>1</v>
      </c>
      <c r="P439">
        <f>IF(_xlfn.IFNA(VLOOKUP($B439,'ŠIFRANT ZA INDUSTRY'!K:K,1,0),0)=0,0,1)</f>
        <v>1</v>
      </c>
      <c r="Q439">
        <f>IF(_xlfn.IFNA(VLOOKUP($B439,'ŠIFRANT ZA INDUSTRY'!L:L,1,0),0)=0,0,1)</f>
        <v>1</v>
      </c>
      <c r="R439">
        <f>IF(_xlfn.IFNA(VLOOKUP($B439,'ŠIFRANT ZA INDUSTRY'!M:M,1,0),0)=0,0,1)</f>
        <v>0</v>
      </c>
      <c r="S439">
        <f>IF(_xlfn.IFNA(VLOOKUP($B439,'ŠIFRANT ZA INDUSTRY'!N:N,1,0),0)=0,0,1)</f>
        <v>0</v>
      </c>
      <c r="T439" t="b">
        <f t="shared" si="29"/>
        <v>1</v>
      </c>
    </row>
    <row r="440" spans="1:20" x14ac:dyDescent="0.3">
      <c r="A440" t="str">
        <f t="shared" si="28"/>
        <v>51.10</v>
      </c>
      <c r="B440" s="44" t="s">
        <v>1254</v>
      </c>
      <c r="C440" s="25"/>
      <c r="D440" s="25" t="s">
        <v>1253</v>
      </c>
      <c r="E440">
        <f t="shared" si="30"/>
        <v>1</v>
      </c>
      <c r="F440">
        <f>IF(_xlfn.IFNA(VLOOKUP(B440,'ŠIFRANT ZA INDUSTRY'!A:A,1,0),0)=0,0,1)</f>
        <v>0</v>
      </c>
      <c r="G440">
        <f>IF(_xlfn.IFNA(VLOOKUP($B440,'ŠIFRANT ZA INDUSTRY'!B:B,1,0),0)=0,0,1)</f>
        <v>0</v>
      </c>
      <c r="H440">
        <f>IF(_xlfn.IFNA(VLOOKUP($B440,'ŠIFRANT ZA INDUSTRY'!C:C,1,0),0)=0,0,1)</f>
        <v>0</v>
      </c>
      <c r="I440">
        <f>IF(_xlfn.IFNA(VLOOKUP($B440,'ŠIFRANT ZA INDUSTRY'!D:D,1,0),0)=0,0,1)</f>
        <v>0</v>
      </c>
      <c r="J440">
        <f>IF(_xlfn.IFNA(VLOOKUP($B440,'ŠIFRANT ZA INDUSTRY'!E:E,1,0),0)=0,0,1)</f>
        <v>0</v>
      </c>
      <c r="K440">
        <f>IF(_xlfn.IFNA(VLOOKUP($B440,'ŠIFRANT ZA INDUSTRY'!F:F,1,0),0)=0,0,1)</f>
        <v>0</v>
      </c>
      <c r="L440">
        <f>IF(_xlfn.IFNA(VLOOKUP($B440,'ŠIFRANT ZA INDUSTRY'!G:G,1,0),0)=0,0,1)</f>
        <v>0</v>
      </c>
      <c r="M440">
        <f>IF(_xlfn.IFNA(VLOOKUP($B440,'ŠIFRANT ZA INDUSTRY'!H:H,1,0),0)=0,0,1)</f>
        <v>0</v>
      </c>
      <c r="N440">
        <f>IF(_xlfn.IFNA(VLOOKUP($B440,'ŠIFRANT ZA INDUSTRY'!I:I,1,0),0)=0,0,1)</f>
        <v>0</v>
      </c>
      <c r="O440">
        <f>IF(_xlfn.IFNA(VLOOKUP($B440,'ŠIFRANT ZA INDUSTRY'!J:J,1,0),0)=0,0,1)</f>
        <v>1</v>
      </c>
      <c r="P440">
        <f>IF(_xlfn.IFNA(VLOOKUP($B440,'ŠIFRANT ZA INDUSTRY'!K:K,1,0),0)=0,0,1)</f>
        <v>1</v>
      </c>
      <c r="Q440">
        <f>IF(_xlfn.IFNA(VLOOKUP($B440,'ŠIFRANT ZA INDUSTRY'!L:L,1,0),0)=0,0,1)</f>
        <v>1</v>
      </c>
      <c r="R440">
        <f>IF(_xlfn.IFNA(VLOOKUP($B440,'ŠIFRANT ZA INDUSTRY'!M:M,1,0),0)=0,0,1)</f>
        <v>0</v>
      </c>
      <c r="S440">
        <f>IF(_xlfn.IFNA(VLOOKUP($B440,'ŠIFRANT ZA INDUSTRY'!N:N,1,0),0)=0,0,1)</f>
        <v>0</v>
      </c>
      <c r="T440" t="b">
        <f t="shared" si="29"/>
        <v>1</v>
      </c>
    </row>
    <row r="441" spans="1:20" x14ac:dyDescent="0.3">
      <c r="A441" t="str">
        <f t="shared" si="28"/>
        <v>51.21</v>
      </c>
      <c r="B441" s="44" t="s">
        <v>1256</v>
      </c>
      <c r="C441" s="25"/>
      <c r="D441" s="25" t="s">
        <v>1255</v>
      </c>
      <c r="E441">
        <f t="shared" si="30"/>
        <v>1</v>
      </c>
      <c r="F441">
        <f>IF(_xlfn.IFNA(VLOOKUP(B441,'ŠIFRANT ZA INDUSTRY'!A:A,1,0),0)=0,0,1)</f>
        <v>0</v>
      </c>
      <c r="G441">
        <f>IF(_xlfn.IFNA(VLOOKUP($B441,'ŠIFRANT ZA INDUSTRY'!B:B,1,0),0)=0,0,1)</f>
        <v>0</v>
      </c>
      <c r="H441">
        <f>IF(_xlfn.IFNA(VLOOKUP($B441,'ŠIFRANT ZA INDUSTRY'!C:C,1,0),0)=0,0,1)</f>
        <v>0</v>
      </c>
      <c r="I441">
        <f>IF(_xlfn.IFNA(VLOOKUP($B441,'ŠIFRANT ZA INDUSTRY'!D:D,1,0),0)=0,0,1)</f>
        <v>0</v>
      </c>
      <c r="J441">
        <f>IF(_xlfn.IFNA(VLOOKUP($B441,'ŠIFRANT ZA INDUSTRY'!E:E,1,0),0)=0,0,1)</f>
        <v>0</v>
      </c>
      <c r="K441">
        <f>IF(_xlfn.IFNA(VLOOKUP($B441,'ŠIFRANT ZA INDUSTRY'!F:F,1,0),0)=0,0,1)</f>
        <v>0</v>
      </c>
      <c r="L441">
        <f>IF(_xlfn.IFNA(VLOOKUP($B441,'ŠIFRANT ZA INDUSTRY'!G:G,1,0),0)=0,0,1)</f>
        <v>0</v>
      </c>
      <c r="M441">
        <f>IF(_xlfn.IFNA(VLOOKUP($B441,'ŠIFRANT ZA INDUSTRY'!H:H,1,0),0)=0,0,1)</f>
        <v>0</v>
      </c>
      <c r="N441">
        <f>IF(_xlfn.IFNA(VLOOKUP($B441,'ŠIFRANT ZA INDUSTRY'!I:I,1,0),0)=0,0,1)</f>
        <v>0</v>
      </c>
      <c r="O441">
        <f>IF(_xlfn.IFNA(VLOOKUP($B441,'ŠIFRANT ZA INDUSTRY'!J:J,1,0),0)=0,0,1)</f>
        <v>1</v>
      </c>
      <c r="P441">
        <f>IF(_xlfn.IFNA(VLOOKUP($B441,'ŠIFRANT ZA INDUSTRY'!K:K,1,0),0)=0,0,1)</f>
        <v>1</v>
      </c>
      <c r="Q441">
        <f>IF(_xlfn.IFNA(VLOOKUP($B441,'ŠIFRANT ZA INDUSTRY'!L:L,1,0),0)=0,0,1)</f>
        <v>1</v>
      </c>
      <c r="R441">
        <f>IF(_xlfn.IFNA(VLOOKUP($B441,'ŠIFRANT ZA INDUSTRY'!M:M,1,0),0)=0,0,1)</f>
        <v>0</v>
      </c>
      <c r="S441">
        <f>IF(_xlfn.IFNA(VLOOKUP($B441,'ŠIFRANT ZA INDUSTRY'!N:N,1,0),0)=0,0,1)</f>
        <v>0</v>
      </c>
      <c r="T441" t="b">
        <f t="shared" si="29"/>
        <v>1</v>
      </c>
    </row>
    <row r="442" spans="1:20" x14ac:dyDescent="0.3">
      <c r="A442" t="str">
        <f t="shared" si="28"/>
        <v>51.22</v>
      </c>
      <c r="B442" s="44" t="s">
        <v>1258</v>
      </c>
      <c r="C442" s="25"/>
      <c r="D442" s="25" t="s">
        <v>1257</v>
      </c>
      <c r="E442">
        <f t="shared" si="30"/>
        <v>1</v>
      </c>
      <c r="F442">
        <f>IF(_xlfn.IFNA(VLOOKUP(B442,'ŠIFRANT ZA INDUSTRY'!A:A,1,0),0)=0,0,1)</f>
        <v>0</v>
      </c>
      <c r="G442">
        <f>IF(_xlfn.IFNA(VLOOKUP($B442,'ŠIFRANT ZA INDUSTRY'!B:B,1,0),0)=0,0,1)</f>
        <v>0</v>
      </c>
      <c r="H442">
        <f>IF(_xlfn.IFNA(VLOOKUP($B442,'ŠIFRANT ZA INDUSTRY'!C:C,1,0),0)=0,0,1)</f>
        <v>0</v>
      </c>
      <c r="I442">
        <f>IF(_xlfn.IFNA(VLOOKUP($B442,'ŠIFRANT ZA INDUSTRY'!D:D,1,0),0)=0,0,1)</f>
        <v>0</v>
      </c>
      <c r="J442">
        <f>IF(_xlfn.IFNA(VLOOKUP($B442,'ŠIFRANT ZA INDUSTRY'!E:E,1,0),0)=0,0,1)</f>
        <v>0</v>
      </c>
      <c r="K442">
        <f>IF(_xlfn.IFNA(VLOOKUP($B442,'ŠIFRANT ZA INDUSTRY'!F:F,1,0),0)=0,0,1)</f>
        <v>0</v>
      </c>
      <c r="L442">
        <f>IF(_xlfn.IFNA(VLOOKUP($B442,'ŠIFRANT ZA INDUSTRY'!G:G,1,0),0)=0,0,1)</f>
        <v>0</v>
      </c>
      <c r="M442">
        <f>IF(_xlfn.IFNA(VLOOKUP($B442,'ŠIFRANT ZA INDUSTRY'!H:H,1,0),0)=0,0,1)</f>
        <v>0</v>
      </c>
      <c r="N442">
        <f>IF(_xlfn.IFNA(VLOOKUP($B442,'ŠIFRANT ZA INDUSTRY'!I:I,1,0),0)=0,0,1)</f>
        <v>0</v>
      </c>
      <c r="O442">
        <f>IF(_xlfn.IFNA(VLOOKUP($B442,'ŠIFRANT ZA INDUSTRY'!J:J,1,0),0)=0,0,1)</f>
        <v>1</v>
      </c>
      <c r="P442">
        <f>IF(_xlfn.IFNA(VLOOKUP($B442,'ŠIFRANT ZA INDUSTRY'!K:K,1,0),0)=0,0,1)</f>
        <v>1</v>
      </c>
      <c r="Q442">
        <f>IF(_xlfn.IFNA(VLOOKUP($B442,'ŠIFRANT ZA INDUSTRY'!L:L,1,0),0)=0,0,1)</f>
        <v>1</v>
      </c>
      <c r="R442">
        <f>IF(_xlfn.IFNA(VLOOKUP($B442,'ŠIFRANT ZA INDUSTRY'!M:M,1,0),0)=0,0,1)</f>
        <v>0</v>
      </c>
      <c r="S442">
        <f>IF(_xlfn.IFNA(VLOOKUP($B442,'ŠIFRANT ZA INDUSTRY'!N:N,1,0),0)=0,0,1)</f>
        <v>0</v>
      </c>
      <c r="T442" t="b">
        <f t="shared" si="29"/>
        <v>1</v>
      </c>
    </row>
    <row r="443" spans="1:20" x14ac:dyDescent="0.3">
      <c r="A443" t="str">
        <f t="shared" si="28"/>
        <v>52.10</v>
      </c>
      <c r="B443" s="44" t="s">
        <v>1260</v>
      </c>
      <c r="C443" s="25"/>
      <c r="D443" s="25" t="s">
        <v>1259</v>
      </c>
      <c r="E443">
        <f t="shared" ref="E443:E467" si="31">IF(LEN(B443)=6,1,0)</f>
        <v>1</v>
      </c>
      <c r="F443">
        <f>IF(_xlfn.IFNA(VLOOKUP(B443,'ŠIFRANT ZA INDUSTRY'!A:A,1,0),0)=0,0,1)</f>
        <v>0</v>
      </c>
      <c r="G443">
        <f>IF(_xlfn.IFNA(VLOOKUP($B443,'ŠIFRANT ZA INDUSTRY'!B:B,1,0),0)=0,0,1)</f>
        <v>0</v>
      </c>
      <c r="H443">
        <f>IF(_xlfn.IFNA(VLOOKUP($B443,'ŠIFRANT ZA INDUSTRY'!C:C,1,0),0)=0,0,1)</f>
        <v>0</v>
      </c>
      <c r="I443">
        <f>IF(_xlfn.IFNA(VLOOKUP($B443,'ŠIFRANT ZA INDUSTRY'!D:D,1,0),0)=0,0,1)</f>
        <v>0</v>
      </c>
      <c r="J443">
        <f>IF(_xlfn.IFNA(VLOOKUP($B443,'ŠIFRANT ZA INDUSTRY'!E:E,1,0),0)=0,0,1)</f>
        <v>0</v>
      </c>
      <c r="K443">
        <f>IF(_xlfn.IFNA(VLOOKUP($B443,'ŠIFRANT ZA INDUSTRY'!F:F,1,0),0)=0,0,1)</f>
        <v>0</v>
      </c>
      <c r="L443">
        <f>IF(_xlfn.IFNA(VLOOKUP($B443,'ŠIFRANT ZA INDUSTRY'!G:G,1,0),0)=0,0,1)</f>
        <v>0</v>
      </c>
      <c r="M443">
        <f>IF(_xlfn.IFNA(VLOOKUP($B443,'ŠIFRANT ZA INDUSTRY'!H:H,1,0),0)=0,0,1)</f>
        <v>0</v>
      </c>
      <c r="N443">
        <f>IF(_xlfn.IFNA(VLOOKUP($B443,'ŠIFRANT ZA INDUSTRY'!I:I,1,0),0)=0,0,1)</f>
        <v>0</v>
      </c>
      <c r="O443">
        <f>IF(_xlfn.IFNA(VLOOKUP($B443,'ŠIFRANT ZA INDUSTRY'!J:J,1,0),0)=0,0,1)</f>
        <v>1</v>
      </c>
      <c r="P443">
        <f>IF(_xlfn.IFNA(VLOOKUP($B443,'ŠIFRANT ZA INDUSTRY'!K:K,1,0),0)=0,0,1)</f>
        <v>1</v>
      </c>
      <c r="Q443">
        <f>IF(_xlfn.IFNA(VLOOKUP($B443,'ŠIFRANT ZA INDUSTRY'!L:L,1,0),0)=0,0,1)</f>
        <v>1</v>
      </c>
      <c r="R443">
        <f>IF(_xlfn.IFNA(VLOOKUP($B443,'ŠIFRANT ZA INDUSTRY'!M:M,1,0),0)=0,0,1)</f>
        <v>0</v>
      </c>
      <c r="S443">
        <f>IF(_xlfn.IFNA(VLOOKUP($B443,'ŠIFRANT ZA INDUSTRY'!N:N,1,0),0)=0,0,1)</f>
        <v>0</v>
      </c>
      <c r="T443" t="b">
        <f t="shared" si="29"/>
        <v>1</v>
      </c>
    </row>
    <row r="444" spans="1:20" x14ac:dyDescent="0.3">
      <c r="A444" t="str">
        <f t="shared" si="28"/>
        <v>52.21</v>
      </c>
      <c r="B444" s="44" t="s">
        <v>1262</v>
      </c>
      <c r="C444" s="25"/>
      <c r="D444" s="25" t="s">
        <v>1261</v>
      </c>
      <c r="E444">
        <f t="shared" si="31"/>
        <v>1</v>
      </c>
      <c r="F444">
        <f>IF(_xlfn.IFNA(VLOOKUP(B444,'ŠIFRANT ZA INDUSTRY'!A:A,1,0),0)=0,0,1)</f>
        <v>0</v>
      </c>
      <c r="G444">
        <f>IF(_xlfn.IFNA(VLOOKUP($B444,'ŠIFRANT ZA INDUSTRY'!B:B,1,0),0)=0,0,1)</f>
        <v>0</v>
      </c>
      <c r="H444">
        <f>IF(_xlfn.IFNA(VLOOKUP($B444,'ŠIFRANT ZA INDUSTRY'!C:C,1,0),0)=0,0,1)</f>
        <v>0</v>
      </c>
      <c r="I444">
        <f>IF(_xlfn.IFNA(VLOOKUP($B444,'ŠIFRANT ZA INDUSTRY'!D:D,1,0),0)=0,0,1)</f>
        <v>0</v>
      </c>
      <c r="J444">
        <f>IF(_xlfn.IFNA(VLOOKUP($B444,'ŠIFRANT ZA INDUSTRY'!E:E,1,0),0)=0,0,1)</f>
        <v>0</v>
      </c>
      <c r="K444">
        <f>IF(_xlfn.IFNA(VLOOKUP($B444,'ŠIFRANT ZA INDUSTRY'!F:F,1,0),0)=0,0,1)</f>
        <v>0</v>
      </c>
      <c r="L444">
        <f>IF(_xlfn.IFNA(VLOOKUP($B444,'ŠIFRANT ZA INDUSTRY'!G:G,1,0),0)=0,0,1)</f>
        <v>0</v>
      </c>
      <c r="M444">
        <f>IF(_xlfn.IFNA(VLOOKUP($B444,'ŠIFRANT ZA INDUSTRY'!H:H,1,0),0)=0,0,1)</f>
        <v>0</v>
      </c>
      <c r="N444">
        <f>IF(_xlfn.IFNA(VLOOKUP($B444,'ŠIFRANT ZA INDUSTRY'!I:I,1,0),0)=0,0,1)</f>
        <v>0</v>
      </c>
      <c r="O444">
        <f>IF(_xlfn.IFNA(VLOOKUP($B444,'ŠIFRANT ZA INDUSTRY'!J:J,1,0),0)=0,0,1)</f>
        <v>1</v>
      </c>
      <c r="P444">
        <f>IF(_xlfn.IFNA(VLOOKUP($B444,'ŠIFRANT ZA INDUSTRY'!K:K,1,0),0)=0,0,1)</f>
        <v>1</v>
      </c>
      <c r="Q444">
        <f>IF(_xlfn.IFNA(VLOOKUP($B444,'ŠIFRANT ZA INDUSTRY'!L:L,1,0),0)=0,0,1)</f>
        <v>1</v>
      </c>
      <c r="R444">
        <f>IF(_xlfn.IFNA(VLOOKUP($B444,'ŠIFRANT ZA INDUSTRY'!M:M,1,0),0)=0,0,1)</f>
        <v>0</v>
      </c>
      <c r="S444">
        <f>IF(_xlfn.IFNA(VLOOKUP($B444,'ŠIFRANT ZA INDUSTRY'!N:N,1,0),0)=0,0,1)</f>
        <v>0</v>
      </c>
      <c r="T444" t="b">
        <f t="shared" si="29"/>
        <v>1</v>
      </c>
    </row>
    <row r="445" spans="1:20" x14ac:dyDescent="0.3">
      <c r="A445" t="str">
        <f t="shared" si="28"/>
        <v>52.22</v>
      </c>
      <c r="B445" s="44" t="s">
        <v>1264</v>
      </c>
      <c r="C445" s="25"/>
      <c r="D445" s="25" t="s">
        <v>1263</v>
      </c>
      <c r="E445">
        <f t="shared" si="31"/>
        <v>1</v>
      </c>
      <c r="F445">
        <f>IF(_xlfn.IFNA(VLOOKUP(B445,'ŠIFRANT ZA INDUSTRY'!A:A,1,0),0)=0,0,1)</f>
        <v>0</v>
      </c>
      <c r="G445">
        <f>IF(_xlfn.IFNA(VLOOKUP($B445,'ŠIFRANT ZA INDUSTRY'!B:B,1,0),0)=0,0,1)</f>
        <v>0</v>
      </c>
      <c r="H445">
        <f>IF(_xlfn.IFNA(VLOOKUP($B445,'ŠIFRANT ZA INDUSTRY'!C:C,1,0),0)=0,0,1)</f>
        <v>0</v>
      </c>
      <c r="I445">
        <f>IF(_xlfn.IFNA(VLOOKUP($B445,'ŠIFRANT ZA INDUSTRY'!D:D,1,0),0)=0,0,1)</f>
        <v>0</v>
      </c>
      <c r="J445">
        <f>IF(_xlfn.IFNA(VLOOKUP($B445,'ŠIFRANT ZA INDUSTRY'!E:E,1,0),0)=0,0,1)</f>
        <v>0</v>
      </c>
      <c r="K445">
        <f>IF(_xlfn.IFNA(VLOOKUP($B445,'ŠIFRANT ZA INDUSTRY'!F:F,1,0),0)=0,0,1)</f>
        <v>0</v>
      </c>
      <c r="L445">
        <f>IF(_xlfn.IFNA(VLOOKUP($B445,'ŠIFRANT ZA INDUSTRY'!G:G,1,0),0)=0,0,1)</f>
        <v>0</v>
      </c>
      <c r="M445">
        <f>IF(_xlfn.IFNA(VLOOKUP($B445,'ŠIFRANT ZA INDUSTRY'!H:H,1,0),0)=0,0,1)</f>
        <v>0</v>
      </c>
      <c r="N445">
        <f>IF(_xlfn.IFNA(VLOOKUP($B445,'ŠIFRANT ZA INDUSTRY'!I:I,1,0),0)=0,0,1)</f>
        <v>0</v>
      </c>
      <c r="O445">
        <f>IF(_xlfn.IFNA(VLOOKUP($B445,'ŠIFRANT ZA INDUSTRY'!J:J,1,0),0)=0,0,1)</f>
        <v>1</v>
      </c>
      <c r="P445">
        <f>IF(_xlfn.IFNA(VLOOKUP($B445,'ŠIFRANT ZA INDUSTRY'!K:K,1,0),0)=0,0,1)</f>
        <v>1</v>
      </c>
      <c r="Q445">
        <f>IF(_xlfn.IFNA(VLOOKUP($B445,'ŠIFRANT ZA INDUSTRY'!L:L,1,0),0)=0,0,1)</f>
        <v>1</v>
      </c>
      <c r="R445">
        <f>IF(_xlfn.IFNA(VLOOKUP($B445,'ŠIFRANT ZA INDUSTRY'!M:M,1,0),0)=0,0,1)</f>
        <v>0</v>
      </c>
      <c r="S445">
        <f>IF(_xlfn.IFNA(VLOOKUP($B445,'ŠIFRANT ZA INDUSTRY'!N:N,1,0),0)=0,0,1)</f>
        <v>0</v>
      </c>
      <c r="T445" t="b">
        <f t="shared" si="29"/>
        <v>1</v>
      </c>
    </row>
    <row r="446" spans="1:20" x14ac:dyDescent="0.3">
      <c r="A446" t="str">
        <f t="shared" si="28"/>
        <v>52.23</v>
      </c>
      <c r="B446" s="44" t="s">
        <v>1266</v>
      </c>
      <c r="C446" s="25"/>
      <c r="D446" s="25" t="s">
        <v>1265</v>
      </c>
      <c r="E446">
        <f t="shared" si="31"/>
        <v>1</v>
      </c>
      <c r="F446">
        <f>IF(_xlfn.IFNA(VLOOKUP(B446,'ŠIFRANT ZA INDUSTRY'!A:A,1,0),0)=0,0,1)</f>
        <v>0</v>
      </c>
      <c r="G446">
        <f>IF(_xlfn.IFNA(VLOOKUP($B446,'ŠIFRANT ZA INDUSTRY'!B:B,1,0),0)=0,0,1)</f>
        <v>0</v>
      </c>
      <c r="H446">
        <f>IF(_xlfn.IFNA(VLOOKUP($B446,'ŠIFRANT ZA INDUSTRY'!C:C,1,0),0)=0,0,1)</f>
        <v>0</v>
      </c>
      <c r="I446">
        <f>IF(_xlfn.IFNA(VLOOKUP($B446,'ŠIFRANT ZA INDUSTRY'!D:D,1,0),0)=0,0,1)</f>
        <v>0</v>
      </c>
      <c r="J446">
        <f>IF(_xlfn.IFNA(VLOOKUP($B446,'ŠIFRANT ZA INDUSTRY'!E:E,1,0),0)=0,0,1)</f>
        <v>0</v>
      </c>
      <c r="K446">
        <f>IF(_xlfn.IFNA(VLOOKUP($B446,'ŠIFRANT ZA INDUSTRY'!F:F,1,0),0)=0,0,1)</f>
        <v>0</v>
      </c>
      <c r="L446">
        <f>IF(_xlfn.IFNA(VLOOKUP($B446,'ŠIFRANT ZA INDUSTRY'!G:G,1,0),0)=0,0,1)</f>
        <v>0</v>
      </c>
      <c r="M446">
        <f>IF(_xlfn.IFNA(VLOOKUP($B446,'ŠIFRANT ZA INDUSTRY'!H:H,1,0),0)=0,0,1)</f>
        <v>0</v>
      </c>
      <c r="N446">
        <f>IF(_xlfn.IFNA(VLOOKUP($B446,'ŠIFRANT ZA INDUSTRY'!I:I,1,0),0)=0,0,1)</f>
        <v>0</v>
      </c>
      <c r="O446">
        <f>IF(_xlfn.IFNA(VLOOKUP($B446,'ŠIFRANT ZA INDUSTRY'!J:J,1,0),0)=0,0,1)</f>
        <v>1</v>
      </c>
      <c r="P446">
        <f>IF(_xlfn.IFNA(VLOOKUP($B446,'ŠIFRANT ZA INDUSTRY'!K:K,1,0),0)=0,0,1)</f>
        <v>1</v>
      </c>
      <c r="Q446">
        <f>IF(_xlfn.IFNA(VLOOKUP($B446,'ŠIFRANT ZA INDUSTRY'!L:L,1,0),0)=0,0,1)</f>
        <v>1</v>
      </c>
      <c r="R446">
        <f>IF(_xlfn.IFNA(VLOOKUP($B446,'ŠIFRANT ZA INDUSTRY'!M:M,1,0),0)=0,0,1)</f>
        <v>0</v>
      </c>
      <c r="S446">
        <f>IF(_xlfn.IFNA(VLOOKUP($B446,'ŠIFRANT ZA INDUSTRY'!N:N,1,0),0)=0,0,1)</f>
        <v>0</v>
      </c>
      <c r="T446" t="b">
        <f t="shared" si="29"/>
        <v>1</v>
      </c>
    </row>
    <row r="447" spans="1:20" x14ac:dyDescent="0.3">
      <c r="A447" t="str">
        <f t="shared" si="28"/>
        <v>52.24</v>
      </c>
      <c r="B447" s="44" t="s">
        <v>1268</v>
      </c>
      <c r="C447" s="25"/>
      <c r="D447" s="25" t="s">
        <v>1267</v>
      </c>
      <c r="E447">
        <f t="shared" si="31"/>
        <v>1</v>
      </c>
      <c r="F447">
        <f>IF(_xlfn.IFNA(VLOOKUP(B447,'ŠIFRANT ZA INDUSTRY'!A:A,1,0),0)=0,0,1)</f>
        <v>0</v>
      </c>
      <c r="G447">
        <f>IF(_xlfn.IFNA(VLOOKUP($B447,'ŠIFRANT ZA INDUSTRY'!B:B,1,0),0)=0,0,1)</f>
        <v>0</v>
      </c>
      <c r="H447">
        <f>IF(_xlfn.IFNA(VLOOKUP($B447,'ŠIFRANT ZA INDUSTRY'!C:C,1,0),0)=0,0,1)</f>
        <v>0</v>
      </c>
      <c r="I447">
        <f>IF(_xlfn.IFNA(VLOOKUP($B447,'ŠIFRANT ZA INDUSTRY'!D:D,1,0),0)=0,0,1)</f>
        <v>0</v>
      </c>
      <c r="J447">
        <f>IF(_xlfn.IFNA(VLOOKUP($B447,'ŠIFRANT ZA INDUSTRY'!E:E,1,0),0)=0,0,1)</f>
        <v>0</v>
      </c>
      <c r="K447">
        <f>IF(_xlfn.IFNA(VLOOKUP($B447,'ŠIFRANT ZA INDUSTRY'!F:F,1,0),0)=0,0,1)</f>
        <v>0</v>
      </c>
      <c r="L447">
        <f>IF(_xlfn.IFNA(VLOOKUP($B447,'ŠIFRANT ZA INDUSTRY'!G:G,1,0),0)=0,0,1)</f>
        <v>0</v>
      </c>
      <c r="M447">
        <f>IF(_xlfn.IFNA(VLOOKUP($B447,'ŠIFRANT ZA INDUSTRY'!H:H,1,0),0)=0,0,1)</f>
        <v>0</v>
      </c>
      <c r="N447">
        <f>IF(_xlfn.IFNA(VLOOKUP($B447,'ŠIFRANT ZA INDUSTRY'!I:I,1,0),0)=0,0,1)</f>
        <v>0</v>
      </c>
      <c r="O447">
        <f>IF(_xlfn.IFNA(VLOOKUP($B447,'ŠIFRANT ZA INDUSTRY'!J:J,1,0),0)=0,0,1)</f>
        <v>1</v>
      </c>
      <c r="P447">
        <f>IF(_xlfn.IFNA(VLOOKUP($B447,'ŠIFRANT ZA INDUSTRY'!K:K,1,0),0)=0,0,1)</f>
        <v>1</v>
      </c>
      <c r="Q447">
        <f>IF(_xlfn.IFNA(VLOOKUP($B447,'ŠIFRANT ZA INDUSTRY'!L:L,1,0),0)=0,0,1)</f>
        <v>1</v>
      </c>
      <c r="R447">
        <f>IF(_xlfn.IFNA(VLOOKUP($B447,'ŠIFRANT ZA INDUSTRY'!M:M,1,0),0)=0,0,1)</f>
        <v>0</v>
      </c>
      <c r="S447">
        <f>IF(_xlfn.IFNA(VLOOKUP($B447,'ŠIFRANT ZA INDUSTRY'!N:N,1,0),0)=0,0,1)</f>
        <v>0</v>
      </c>
      <c r="T447" t="b">
        <f t="shared" si="29"/>
        <v>1</v>
      </c>
    </row>
    <row r="448" spans="1:20" x14ac:dyDescent="0.3">
      <c r="A448" t="str">
        <f t="shared" si="28"/>
        <v>52.29</v>
      </c>
      <c r="B448" s="44" t="s">
        <v>1270</v>
      </c>
      <c r="C448" s="25"/>
      <c r="D448" s="25" t="s">
        <v>1269</v>
      </c>
      <c r="E448">
        <f t="shared" si="31"/>
        <v>1</v>
      </c>
      <c r="F448">
        <f>IF(_xlfn.IFNA(VLOOKUP(B448,'ŠIFRANT ZA INDUSTRY'!A:A,1,0),0)=0,0,1)</f>
        <v>0</v>
      </c>
      <c r="G448">
        <f>IF(_xlfn.IFNA(VLOOKUP($B448,'ŠIFRANT ZA INDUSTRY'!B:B,1,0),0)=0,0,1)</f>
        <v>0</v>
      </c>
      <c r="H448">
        <f>IF(_xlfn.IFNA(VLOOKUP($B448,'ŠIFRANT ZA INDUSTRY'!C:C,1,0),0)=0,0,1)</f>
        <v>0</v>
      </c>
      <c r="I448">
        <f>IF(_xlfn.IFNA(VLOOKUP($B448,'ŠIFRANT ZA INDUSTRY'!D:D,1,0),0)=0,0,1)</f>
        <v>0</v>
      </c>
      <c r="J448">
        <f>IF(_xlfn.IFNA(VLOOKUP($B448,'ŠIFRANT ZA INDUSTRY'!E:E,1,0),0)=0,0,1)</f>
        <v>0</v>
      </c>
      <c r="K448">
        <f>IF(_xlfn.IFNA(VLOOKUP($B448,'ŠIFRANT ZA INDUSTRY'!F:F,1,0),0)=0,0,1)</f>
        <v>0</v>
      </c>
      <c r="L448">
        <f>IF(_xlfn.IFNA(VLOOKUP($B448,'ŠIFRANT ZA INDUSTRY'!G:G,1,0),0)=0,0,1)</f>
        <v>0</v>
      </c>
      <c r="M448">
        <f>IF(_xlfn.IFNA(VLOOKUP($B448,'ŠIFRANT ZA INDUSTRY'!H:H,1,0),0)=0,0,1)</f>
        <v>0</v>
      </c>
      <c r="N448">
        <f>IF(_xlfn.IFNA(VLOOKUP($B448,'ŠIFRANT ZA INDUSTRY'!I:I,1,0),0)=0,0,1)</f>
        <v>0</v>
      </c>
      <c r="O448">
        <f>IF(_xlfn.IFNA(VLOOKUP($B448,'ŠIFRANT ZA INDUSTRY'!J:J,1,0),0)=0,0,1)</f>
        <v>1</v>
      </c>
      <c r="P448">
        <f>IF(_xlfn.IFNA(VLOOKUP($B448,'ŠIFRANT ZA INDUSTRY'!K:K,1,0),0)=0,0,1)</f>
        <v>1</v>
      </c>
      <c r="Q448">
        <f>IF(_xlfn.IFNA(VLOOKUP($B448,'ŠIFRANT ZA INDUSTRY'!L:L,1,0),0)=0,0,1)</f>
        <v>1</v>
      </c>
      <c r="R448">
        <f>IF(_xlfn.IFNA(VLOOKUP($B448,'ŠIFRANT ZA INDUSTRY'!M:M,1,0),0)=0,0,1)</f>
        <v>0</v>
      </c>
      <c r="S448">
        <f>IF(_xlfn.IFNA(VLOOKUP($B448,'ŠIFRANT ZA INDUSTRY'!N:N,1,0),0)=0,0,1)</f>
        <v>0</v>
      </c>
      <c r="T448" t="b">
        <f t="shared" si="29"/>
        <v>1</v>
      </c>
    </row>
    <row r="449" spans="1:20" x14ac:dyDescent="0.3">
      <c r="A449" t="str">
        <f t="shared" si="28"/>
        <v>53.10</v>
      </c>
      <c r="B449" s="44" t="s">
        <v>1272</v>
      </c>
      <c r="C449" s="25"/>
      <c r="D449" s="25" t="s">
        <v>1271</v>
      </c>
      <c r="E449">
        <f t="shared" si="31"/>
        <v>1</v>
      </c>
      <c r="F449">
        <f>IF(_xlfn.IFNA(VLOOKUP(B449,'ŠIFRANT ZA INDUSTRY'!A:A,1,0),0)=0,0,1)</f>
        <v>0</v>
      </c>
      <c r="G449">
        <f>IF(_xlfn.IFNA(VLOOKUP($B449,'ŠIFRANT ZA INDUSTRY'!B:B,1,0),0)=0,0,1)</f>
        <v>0</v>
      </c>
      <c r="H449">
        <f>IF(_xlfn.IFNA(VLOOKUP($B449,'ŠIFRANT ZA INDUSTRY'!C:C,1,0),0)=0,0,1)</f>
        <v>0</v>
      </c>
      <c r="I449">
        <f>IF(_xlfn.IFNA(VLOOKUP($B449,'ŠIFRANT ZA INDUSTRY'!D:D,1,0),0)=0,0,1)</f>
        <v>0</v>
      </c>
      <c r="J449">
        <f>IF(_xlfn.IFNA(VLOOKUP($B449,'ŠIFRANT ZA INDUSTRY'!E:E,1,0),0)=0,0,1)</f>
        <v>0</v>
      </c>
      <c r="K449">
        <f>IF(_xlfn.IFNA(VLOOKUP($B449,'ŠIFRANT ZA INDUSTRY'!F:F,1,0),0)=0,0,1)</f>
        <v>0</v>
      </c>
      <c r="L449">
        <f>IF(_xlfn.IFNA(VLOOKUP($B449,'ŠIFRANT ZA INDUSTRY'!G:G,1,0),0)=0,0,1)</f>
        <v>0</v>
      </c>
      <c r="M449">
        <f>IF(_xlfn.IFNA(VLOOKUP($B449,'ŠIFRANT ZA INDUSTRY'!H:H,1,0),0)=0,0,1)</f>
        <v>0</v>
      </c>
      <c r="N449">
        <f>IF(_xlfn.IFNA(VLOOKUP($B449,'ŠIFRANT ZA INDUSTRY'!I:I,1,0),0)=0,0,1)</f>
        <v>0</v>
      </c>
      <c r="O449">
        <f>IF(_xlfn.IFNA(VLOOKUP($B449,'ŠIFRANT ZA INDUSTRY'!J:J,1,0),0)=0,0,1)</f>
        <v>1</v>
      </c>
      <c r="P449">
        <f>IF(_xlfn.IFNA(VLOOKUP($B449,'ŠIFRANT ZA INDUSTRY'!K:K,1,0),0)=0,0,1)</f>
        <v>1</v>
      </c>
      <c r="Q449">
        <f>IF(_xlfn.IFNA(VLOOKUP($B449,'ŠIFRANT ZA INDUSTRY'!L:L,1,0),0)=0,0,1)</f>
        <v>1</v>
      </c>
      <c r="R449">
        <f>IF(_xlfn.IFNA(VLOOKUP($B449,'ŠIFRANT ZA INDUSTRY'!M:M,1,0),0)=0,0,1)</f>
        <v>0</v>
      </c>
      <c r="S449">
        <f>IF(_xlfn.IFNA(VLOOKUP($B449,'ŠIFRANT ZA INDUSTRY'!N:N,1,0),0)=0,0,1)</f>
        <v>0</v>
      </c>
      <c r="T449" t="b">
        <f t="shared" si="29"/>
        <v>1</v>
      </c>
    </row>
    <row r="450" spans="1:20" x14ac:dyDescent="0.3">
      <c r="A450" t="str">
        <f t="shared" si="28"/>
        <v>53.20</v>
      </c>
      <c r="B450" s="44" t="s">
        <v>1274</v>
      </c>
      <c r="C450" s="25"/>
      <c r="D450" s="25" t="s">
        <v>1273</v>
      </c>
      <c r="E450">
        <f t="shared" si="31"/>
        <v>1</v>
      </c>
      <c r="F450">
        <f>IF(_xlfn.IFNA(VLOOKUP(B450,'ŠIFRANT ZA INDUSTRY'!A:A,1,0),0)=0,0,1)</f>
        <v>0</v>
      </c>
      <c r="G450">
        <f>IF(_xlfn.IFNA(VLOOKUP($B450,'ŠIFRANT ZA INDUSTRY'!B:B,1,0),0)=0,0,1)</f>
        <v>0</v>
      </c>
      <c r="H450">
        <f>IF(_xlfn.IFNA(VLOOKUP($B450,'ŠIFRANT ZA INDUSTRY'!C:C,1,0),0)=0,0,1)</f>
        <v>0</v>
      </c>
      <c r="I450">
        <f>IF(_xlfn.IFNA(VLOOKUP($B450,'ŠIFRANT ZA INDUSTRY'!D:D,1,0),0)=0,0,1)</f>
        <v>0</v>
      </c>
      <c r="J450">
        <f>IF(_xlfn.IFNA(VLOOKUP($B450,'ŠIFRANT ZA INDUSTRY'!E:E,1,0),0)=0,0,1)</f>
        <v>0</v>
      </c>
      <c r="K450">
        <f>IF(_xlfn.IFNA(VLOOKUP($B450,'ŠIFRANT ZA INDUSTRY'!F:F,1,0),0)=0,0,1)</f>
        <v>0</v>
      </c>
      <c r="L450">
        <f>IF(_xlfn.IFNA(VLOOKUP($B450,'ŠIFRANT ZA INDUSTRY'!G:G,1,0),0)=0,0,1)</f>
        <v>0</v>
      </c>
      <c r="M450">
        <f>IF(_xlfn.IFNA(VLOOKUP($B450,'ŠIFRANT ZA INDUSTRY'!H:H,1,0),0)=0,0,1)</f>
        <v>0</v>
      </c>
      <c r="N450">
        <f>IF(_xlfn.IFNA(VLOOKUP($B450,'ŠIFRANT ZA INDUSTRY'!I:I,1,0),0)=0,0,1)</f>
        <v>0</v>
      </c>
      <c r="O450">
        <f>IF(_xlfn.IFNA(VLOOKUP($B450,'ŠIFRANT ZA INDUSTRY'!J:J,1,0),0)=0,0,1)</f>
        <v>1</v>
      </c>
      <c r="P450">
        <f>IF(_xlfn.IFNA(VLOOKUP($B450,'ŠIFRANT ZA INDUSTRY'!K:K,1,0),0)=0,0,1)</f>
        <v>1</v>
      </c>
      <c r="Q450">
        <f>IF(_xlfn.IFNA(VLOOKUP($B450,'ŠIFRANT ZA INDUSTRY'!L:L,1,0),0)=0,0,1)</f>
        <v>1</v>
      </c>
      <c r="R450">
        <f>IF(_xlfn.IFNA(VLOOKUP($B450,'ŠIFRANT ZA INDUSTRY'!M:M,1,0),0)=0,0,1)</f>
        <v>0</v>
      </c>
      <c r="S450">
        <f>IF(_xlfn.IFNA(VLOOKUP($B450,'ŠIFRANT ZA INDUSTRY'!N:N,1,0),0)=0,0,1)</f>
        <v>0</v>
      </c>
      <c r="T450" t="b">
        <f t="shared" si="29"/>
        <v>1</v>
      </c>
    </row>
    <row r="451" spans="1:20" x14ac:dyDescent="0.3">
      <c r="A451" t="str">
        <f t="shared" si="28"/>
        <v>55.10</v>
      </c>
      <c r="B451" s="44" t="s">
        <v>1276</v>
      </c>
      <c r="C451" s="25"/>
      <c r="D451" s="25" t="s">
        <v>1275</v>
      </c>
      <c r="E451">
        <f t="shared" si="31"/>
        <v>1</v>
      </c>
      <c r="F451">
        <f>IF(_xlfn.IFNA(VLOOKUP(B451,'ŠIFRANT ZA INDUSTRY'!A:A,1,0),0)=0,0,1)</f>
        <v>0</v>
      </c>
      <c r="G451">
        <f>IF(_xlfn.IFNA(VLOOKUP($B451,'ŠIFRANT ZA INDUSTRY'!B:B,1,0),0)=0,0,1)</f>
        <v>0</v>
      </c>
      <c r="H451">
        <f>IF(_xlfn.IFNA(VLOOKUP($B451,'ŠIFRANT ZA INDUSTRY'!C:C,1,0),0)=0,0,1)</f>
        <v>0</v>
      </c>
      <c r="I451">
        <f>IF(_xlfn.IFNA(VLOOKUP($B451,'ŠIFRANT ZA INDUSTRY'!D:D,1,0),0)=0,0,1)</f>
        <v>0</v>
      </c>
      <c r="J451">
        <f>IF(_xlfn.IFNA(VLOOKUP($B451,'ŠIFRANT ZA INDUSTRY'!E:E,1,0),0)=0,0,1)</f>
        <v>0</v>
      </c>
      <c r="K451">
        <f>IF(_xlfn.IFNA(VLOOKUP($B451,'ŠIFRANT ZA INDUSTRY'!F:F,1,0),0)=0,0,1)</f>
        <v>0</v>
      </c>
      <c r="L451">
        <f>IF(_xlfn.IFNA(VLOOKUP($B451,'ŠIFRANT ZA INDUSTRY'!G:G,1,0),0)=0,0,1)</f>
        <v>0</v>
      </c>
      <c r="M451">
        <f>IF(_xlfn.IFNA(VLOOKUP($B451,'ŠIFRANT ZA INDUSTRY'!H:H,1,0),0)=0,0,1)</f>
        <v>0</v>
      </c>
      <c r="N451">
        <f>IF(_xlfn.IFNA(VLOOKUP($B451,'ŠIFRANT ZA INDUSTRY'!I:I,1,0),0)=0,0,1)</f>
        <v>0</v>
      </c>
      <c r="O451">
        <f>IF(_xlfn.IFNA(VLOOKUP($B451,'ŠIFRANT ZA INDUSTRY'!J:J,1,0),0)=0,0,1)</f>
        <v>0</v>
      </c>
      <c r="P451">
        <f>IF(_xlfn.IFNA(VLOOKUP($B451,'ŠIFRANT ZA INDUSTRY'!K:K,1,0),0)=0,0,1)</f>
        <v>0</v>
      </c>
      <c r="Q451">
        <f>IF(_xlfn.IFNA(VLOOKUP($B451,'ŠIFRANT ZA INDUSTRY'!L:L,1,0),0)=0,0,1)</f>
        <v>0</v>
      </c>
      <c r="R451">
        <f>IF(_xlfn.IFNA(VLOOKUP($B451,'ŠIFRANT ZA INDUSTRY'!M:M,1,0),0)=0,0,1)</f>
        <v>0</v>
      </c>
      <c r="S451">
        <f>IF(_xlfn.IFNA(VLOOKUP($B451,'ŠIFRANT ZA INDUSTRY'!N:N,1,0),0)=0,0,1)</f>
        <v>0</v>
      </c>
      <c r="T451" t="b">
        <f t="shared" si="29"/>
        <v>0</v>
      </c>
    </row>
    <row r="452" spans="1:20" x14ac:dyDescent="0.3">
      <c r="A452" t="str">
        <f t="shared" ref="A452:A515" si="32">LEFT(B452,5)</f>
        <v>55.20</v>
      </c>
      <c r="B452" s="44" t="s">
        <v>1277</v>
      </c>
      <c r="C452" s="25"/>
      <c r="D452" s="25" t="s">
        <v>1278</v>
      </c>
      <c r="E452">
        <f t="shared" si="31"/>
        <v>1</v>
      </c>
      <c r="F452">
        <f>IF(_xlfn.IFNA(VLOOKUP(B452,'ŠIFRANT ZA INDUSTRY'!A:A,1,0),0)=0,0,1)</f>
        <v>0</v>
      </c>
      <c r="G452">
        <f>IF(_xlfn.IFNA(VLOOKUP($B452,'ŠIFRANT ZA INDUSTRY'!B:B,1,0),0)=0,0,1)</f>
        <v>0</v>
      </c>
      <c r="H452">
        <f>IF(_xlfn.IFNA(VLOOKUP($B452,'ŠIFRANT ZA INDUSTRY'!C:C,1,0),0)=0,0,1)</f>
        <v>0</v>
      </c>
      <c r="I452">
        <f>IF(_xlfn.IFNA(VLOOKUP($B452,'ŠIFRANT ZA INDUSTRY'!D:D,1,0),0)=0,0,1)</f>
        <v>0</v>
      </c>
      <c r="J452">
        <f>IF(_xlfn.IFNA(VLOOKUP($B452,'ŠIFRANT ZA INDUSTRY'!E:E,1,0),0)=0,0,1)</f>
        <v>0</v>
      </c>
      <c r="K452">
        <f>IF(_xlfn.IFNA(VLOOKUP($B452,'ŠIFRANT ZA INDUSTRY'!F:F,1,0),0)=0,0,1)</f>
        <v>0</v>
      </c>
      <c r="L452">
        <f>IF(_xlfn.IFNA(VLOOKUP($B452,'ŠIFRANT ZA INDUSTRY'!G:G,1,0),0)=0,0,1)</f>
        <v>0</v>
      </c>
      <c r="M452">
        <f>IF(_xlfn.IFNA(VLOOKUP($B452,'ŠIFRANT ZA INDUSTRY'!H:H,1,0),0)=0,0,1)</f>
        <v>0</v>
      </c>
      <c r="N452">
        <f>IF(_xlfn.IFNA(VLOOKUP($B452,'ŠIFRANT ZA INDUSTRY'!I:I,1,0),0)=0,0,1)</f>
        <v>0</v>
      </c>
      <c r="O452">
        <f>IF(_xlfn.IFNA(VLOOKUP($B452,'ŠIFRANT ZA INDUSTRY'!J:J,1,0),0)=0,0,1)</f>
        <v>0</v>
      </c>
      <c r="P452">
        <f>IF(_xlfn.IFNA(VLOOKUP($B452,'ŠIFRANT ZA INDUSTRY'!K:K,1,0),0)=0,0,1)</f>
        <v>0</v>
      </c>
      <c r="Q452">
        <f>IF(_xlfn.IFNA(VLOOKUP($B452,'ŠIFRANT ZA INDUSTRY'!L:L,1,0),0)=0,0,1)</f>
        <v>0</v>
      </c>
      <c r="R452">
        <f>IF(_xlfn.IFNA(VLOOKUP($B452,'ŠIFRANT ZA INDUSTRY'!M:M,1,0),0)=0,0,1)</f>
        <v>0</v>
      </c>
      <c r="S452">
        <f>IF(_xlfn.IFNA(VLOOKUP($B452,'ŠIFRANT ZA INDUSTRY'!N:N,1,0),0)=0,0,1)</f>
        <v>0</v>
      </c>
      <c r="T452" t="b">
        <f t="shared" ref="T452:T515" si="33">IF(SUM(F452:S452)&gt;0,TRUE,FALSE)</f>
        <v>0</v>
      </c>
    </row>
    <row r="453" spans="1:20" x14ac:dyDescent="0.3">
      <c r="A453" t="str">
        <f t="shared" si="32"/>
        <v>55.20</v>
      </c>
      <c r="B453" s="44" t="s">
        <v>1279</v>
      </c>
      <c r="C453" s="25"/>
      <c r="D453" s="25" t="s">
        <v>1280</v>
      </c>
      <c r="E453">
        <f t="shared" si="31"/>
        <v>1</v>
      </c>
      <c r="F453">
        <f>IF(_xlfn.IFNA(VLOOKUP(B453,'ŠIFRANT ZA INDUSTRY'!A:A,1,0),0)=0,0,1)</f>
        <v>0</v>
      </c>
      <c r="G453">
        <f>IF(_xlfn.IFNA(VLOOKUP($B453,'ŠIFRANT ZA INDUSTRY'!B:B,1,0),0)=0,0,1)</f>
        <v>0</v>
      </c>
      <c r="H453">
        <f>IF(_xlfn.IFNA(VLOOKUP($B453,'ŠIFRANT ZA INDUSTRY'!C:C,1,0),0)=0,0,1)</f>
        <v>0</v>
      </c>
      <c r="I453">
        <f>IF(_xlfn.IFNA(VLOOKUP($B453,'ŠIFRANT ZA INDUSTRY'!D:D,1,0),0)=0,0,1)</f>
        <v>0</v>
      </c>
      <c r="J453">
        <f>IF(_xlfn.IFNA(VLOOKUP($B453,'ŠIFRANT ZA INDUSTRY'!E:E,1,0),0)=0,0,1)</f>
        <v>0</v>
      </c>
      <c r="K453">
        <f>IF(_xlfn.IFNA(VLOOKUP($B453,'ŠIFRANT ZA INDUSTRY'!F:F,1,0),0)=0,0,1)</f>
        <v>0</v>
      </c>
      <c r="L453">
        <f>IF(_xlfn.IFNA(VLOOKUP($B453,'ŠIFRANT ZA INDUSTRY'!G:G,1,0),0)=0,0,1)</f>
        <v>0</v>
      </c>
      <c r="M453">
        <f>IF(_xlfn.IFNA(VLOOKUP($B453,'ŠIFRANT ZA INDUSTRY'!H:H,1,0),0)=0,0,1)</f>
        <v>0</v>
      </c>
      <c r="N453">
        <f>IF(_xlfn.IFNA(VLOOKUP($B453,'ŠIFRANT ZA INDUSTRY'!I:I,1,0),0)=0,0,1)</f>
        <v>0</v>
      </c>
      <c r="O453">
        <f>IF(_xlfn.IFNA(VLOOKUP($B453,'ŠIFRANT ZA INDUSTRY'!J:J,1,0),0)=0,0,1)</f>
        <v>0</v>
      </c>
      <c r="P453">
        <f>IF(_xlfn.IFNA(VLOOKUP($B453,'ŠIFRANT ZA INDUSTRY'!K:K,1,0),0)=0,0,1)</f>
        <v>0</v>
      </c>
      <c r="Q453">
        <f>IF(_xlfn.IFNA(VLOOKUP($B453,'ŠIFRANT ZA INDUSTRY'!L:L,1,0),0)=0,0,1)</f>
        <v>0</v>
      </c>
      <c r="R453">
        <f>IF(_xlfn.IFNA(VLOOKUP($B453,'ŠIFRANT ZA INDUSTRY'!M:M,1,0),0)=0,0,1)</f>
        <v>0</v>
      </c>
      <c r="S453">
        <f>IF(_xlfn.IFNA(VLOOKUP($B453,'ŠIFRANT ZA INDUSTRY'!N:N,1,0),0)=0,0,1)</f>
        <v>0</v>
      </c>
      <c r="T453" t="b">
        <f t="shared" si="33"/>
        <v>0</v>
      </c>
    </row>
    <row r="454" spans="1:20" x14ac:dyDescent="0.3">
      <c r="A454" t="str">
        <f t="shared" si="32"/>
        <v>55.20</v>
      </c>
      <c r="B454" s="44" t="s">
        <v>1281</v>
      </c>
      <c r="C454" s="25"/>
      <c r="D454" s="25" t="s">
        <v>1282</v>
      </c>
      <c r="E454">
        <f t="shared" si="31"/>
        <v>1</v>
      </c>
      <c r="F454">
        <f>IF(_xlfn.IFNA(VLOOKUP(B454,'ŠIFRANT ZA INDUSTRY'!A:A,1,0),0)=0,0,1)</f>
        <v>0</v>
      </c>
      <c r="G454">
        <f>IF(_xlfn.IFNA(VLOOKUP($B454,'ŠIFRANT ZA INDUSTRY'!B:B,1,0),0)=0,0,1)</f>
        <v>0</v>
      </c>
      <c r="H454">
        <f>IF(_xlfn.IFNA(VLOOKUP($B454,'ŠIFRANT ZA INDUSTRY'!C:C,1,0),0)=0,0,1)</f>
        <v>0</v>
      </c>
      <c r="I454">
        <f>IF(_xlfn.IFNA(VLOOKUP($B454,'ŠIFRANT ZA INDUSTRY'!D:D,1,0),0)=0,0,1)</f>
        <v>0</v>
      </c>
      <c r="J454">
        <f>IF(_xlfn.IFNA(VLOOKUP($B454,'ŠIFRANT ZA INDUSTRY'!E:E,1,0),0)=0,0,1)</f>
        <v>0</v>
      </c>
      <c r="K454">
        <f>IF(_xlfn.IFNA(VLOOKUP($B454,'ŠIFRANT ZA INDUSTRY'!F:F,1,0),0)=0,0,1)</f>
        <v>0</v>
      </c>
      <c r="L454">
        <f>IF(_xlfn.IFNA(VLOOKUP($B454,'ŠIFRANT ZA INDUSTRY'!G:G,1,0),0)=0,0,1)</f>
        <v>0</v>
      </c>
      <c r="M454">
        <f>IF(_xlfn.IFNA(VLOOKUP($B454,'ŠIFRANT ZA INDUSTRY'!H:H,1,0),0)=0,0,1)</f>
        <v>0</v>
      </c>
      <c r="N454">
        <f>IF(_xlfn.IFNA(VLOOKUP($B454,'ŠIFRANT ZA INDUSTRY'!I:I,1,0),0)=0,0,1)</f>
        <v>0</v>
      </c>
      <c r="O454">
        <f>IF(_xlfn.IFNA(VLOOKUP($B454,'ŠIFRANT ZA INDUSTRY'!J:J,1,0),0)=0,0,1)</f>
        <v>0</v>
      </c>
      <c r="P454">
        <f>IF(_xlfn.IFNA(VLOOKUP($B454,'ŠIFRANT ZA INDUSTRY'!K:K,1,0),0)=0,0,1)</f>
        <v>0</v>
      </c>
      <c r="Q454">
        <f>IF(_xlfn.IFNA(VLOOKUP($B454,'ŠIFRANT ZA INDUSTRY'!L:L,1,0),0)=0,0,1)</f>
        <v>0</v>
      </c>
      <c r="R454">
        <f>IF(_xlfn.IFNA(VLOOKUP($B454,'ŠIFRANT ZA INDUSTRY'!M:M,1,0),0)=0,0,1)</f>
        <v>0</v>
      </c>
      <c r="S454">
        <f>IF(_xlfn.IFNA(VLOOKUP($B454,'ŠIFRANT ZA INDUSTRY'!N:N,1,0),0)=0,0,1)</f>
        <v>0</v>
      </c>
      <c r="T454" t="b">
        <f t="shared" si="33"/>
        <v>0</v>
      </c>
    </row>
    <row r="455" spans="1:20" x14ac:dyDescent="0.3">
      <c r="A455" t="str">
        <f t="shared" si="32"/>
        <v>55.20</v>
      </c>
      <c r="B455" s="44" t="s">
        <v>1283</v>
      </c>
      <c r="C455" s="25"/>
      <c r="D455" s="25" t="s">
        <v>1284</v>
      </c>
      <c r="E455">
        <f t="shared" si="31"/>
        <v>1</v>
      </c>
      <c r="F455">
        <f>IF(_xlfn.IFNA(VLOOKUP(B455,'ŠIFRANT ZA INDUSTRY'!A:A,1,0),0)=0,0,1)</f>
        <v>0</v>
      </c>
      <c r="G455">
        <f>IF(_xlfn.IFNA(VLOOKUP($B455,'ŠIFRANT ZA INDUSTRY'!B:B,1,0),0)=0,0,1)</f>
        <v>0</v>
      </c>
      <c r="H455">
        <f>IF(_xlfn.IFNA(VLOOKUP($B455,'ŠIFRANT ZA INDUSTRY'!C:C,1,0),0)=0,0,1)</f>
        <v>0</v>
      </c>
      <c r="I455">
        <f>IF(_xlfn.IFNA(VLOOKUP($B455,'ŠIFRANT ZA INDUSTRY'!D:D,1,0),0)=0,0,1)</f>
        <v>0</v>
      </c>
      <c r="J455">
        <f>IF(_xlfn.IFNA(VLOOKUP($B455,'ŠIFRANT ZA INDUSTRY'!E:E,1,0),0)=0,0,1)</f>
        <v>0</v>
      </c>
      <c r="K455">
        <f>IF(_xlfn.IFNA(VLOOKUP($B455,'ŠIFRANT ZA INDUSTRY'!F:F,1,0),0)=0,0,1)</f>
        <v>0</v>
      </c>
      <c r="L455">
        <f>IF(_xlfn.IFNA(VLOOKUP($B455,'ŠIFRANT ZA INDUSTRY'!G:G,1,0),0)=0,0,1)</f>
        <v>0</v>
      </c>
      <c r="M455">
        <f>IF(_xlfn.IFNA(VLOOKUP($B455,'ŠIFRANT ZA INDUSTRY'!H:H,1,0),0)=0,0,1)</f>
        <v>0</v>
      </c>
      <c r="N455">
        <f>IF(_xlfn.IFNA(VLOOKUP($B455,'ŠIFRANT ZA INDUSTRY'!I:I,1,0),0)=0,0,1)</f>
        <v>0</v>
      </c>
      <c r="O455">
        <f>IF(_xlfn.IFNA(VLOOKUP($B455,'ŠIFRANT ZA INDUSTRY'!J:J,1,0),0)=0,0,1)</f>
        <v>0</v>
      </c>
      <c r="P455">
        <f>IF(_xlfn.IFNA(VLOOKUP($B455,'ŠIFRANT ZA INDUSTRY'!K:K,1,0),0)=0,0,1)</f>
        <v>0</v>
      </c>
      <c r="Q455">
        <f>IF(_xlfn.IFNA(VLOOKUP($B455,'ŠIFRANT ZA INDUSTRY'!L:L,1,0),0)=0,0,1)</f>
        <v>0</v>
      </c>
      <c r="R455">
        <f>IF(_xlfn.IFNA(VLOOKUP($B455,'ŠIFRANT ZA INDUSTRY'!M:M,1,0),0)=0,0,1)</f>
        <v>0</v>
      </c>
      <c r="S455">
        <f>IF(_xlfn.IFNA(VLOOKUP($B455,'ŠIFRANT ZA INDUSTRY'!N:N,1,0),0)=0,0,1)</f>
        <v>0</v>
      </c>
      <c r="T455" t="b">
        <f t="shared" si="33"/>
        <v>0</v>
      </c>
    </row>
    <row r="456" spans="1:20" x14ac:dyDescent="0.3">
      <c r="A456" t="str">
        <f t="shared" si="32"/>
        <v>55.20</v>
      </c>
      <c r="B456" s="44" t="s">
        <v>1285</v>
      </c>
      <c r="C456" s="25"/>
      <c r="D456" s="25" t="s">
        <v>1286</v>
      </c>
      <c r="E456">
        <f t="shared" si="31"/>
        <v>1</v>
      </c>
      <c r="F456">
        <f>IF(_xlfn.IFNA(VLOOKUP(B456,'ŠIFRANT ZA INDUSTRY'!A:A,1,0),0)=0,0,1)</f>
        <v>0</v>
      </c>
      <c r="G456">
        <f>IF(_xlfn.IFNA(VLOOKUP($B456,'ŠIFRANT ZA INDUSTRY'!B:B,1,0),0)=0,0,1)</f>
        <v>0</v>
      </c>
      <c r="H456">
        <f>IF(_xlfn.IFNA(VLOOKUP($B456,'ŠIFRANT ZA INDUSTRY'!C:C,1,0),0)=0,0,1)</f>
        <v>0</v>
      </c>
      <c r="I456">
        <f>IF(_xlfn.IFNA(VLOOKUP($B456,'ŠIFRANT ZA INDUSTRY'!D:D,1,0),0)=0,0,1)</f>
        <v>0</v>
      </c>
      <c r="J456">
        <f>IF(_xlfn.IFNA(VLOOKUP($B456,'ŠIFRANT ZA INDUSTRY'!E:E,1,0),0)=0,0,1)</f>
        <v>0</v>
      </c>
      <c r="K456">
        <f>IF(_xlfn.IFNA(VLOOKUP($B456,'ŠIFRANT ZA INDUSTRY'!F:F,1,0),0)=0,0,1)</f>
        <v>0</v>
      </c>
      <c r="L456">
        <f>IF(_xlfn.IFNA(VLOOKUP($B456,'ŠIFRANT ZA INDUSTRY'!G:G,1,0),0)=0,0,1)</f>
        <v>0</v>
      </c>
      <c r="M456">
        <f>IF(_xlfn.IFNA(VLOOKUP($B456,'ŠIFRANT ZA INDUSTRY'!H:H,1,0),0)=0,0,1)</f>
        <v>0</v>
      </c>
      <c r="N456">
        <f>IF(_xlfn.IFNA(VLOOKUP($B456,'ŠIFRANT ZA INDUSTRY'!I:I,1,0),0)=0,0,1)</f>
        <v>0</v>
      </c>
      <c r="O456">
        <f>IF(_xlfn.IFNA(VLOOKUP($B456,'ŠIFRANT ZA INDUSTRY'!J:J,1,0),0)=0,0,1)</f>
        <v>0</v>
      </c>
      <c r="P456">
        <f>IF(_xlfn.IFNA(VLOOKUP($B456,'ŠIFRANT ZA INDUSTRY'!K:K,1,0),0)=0,0,1)</f>
        <v>0</v>
      </c>
      <c r="Q456">
        <f>IF(_xlfn.IFNA(VLOOKUP($B456,'ŠIFRANT ZA INDUSTRY'!L:L,1,0),0)=0,0,1)</f>
        <v>0</v>
      </c>
      <c r="R456">
        <f>IF(_xlfn.IFNA(VLOOKUP($B456,'ŠIFRANT ZA INDUSTRY'!M:M,1,0),0)=0,0,1)</f>
        <v>0</v>
      </c>
      <c r="S456">
        <f>IF(_xlfn.IFNA(VLOOKUP($B456,'ŠIFRANT ZA INDUSTRY'!N:N,1,0),0)=0,0,1)</f>
        <v>0</v>
      </c>
      <c r="T456" t="b">
        <f t="shared" si="33"/>
        <v>0</v>
      </c>
    </row>
    <row r="457" spans="1:20" x14ac:dyDescent="0.3">
      <c r="A457" t="str">
        <f t="shared" si="32"/>
        <v>55.30</v>
      </c>
      <c r="B457" s="44" t="s">
        <v>1288</v>
      </c>
      <c r="C457" s="25"/>
      <c r="D457" s="25" t="s">
        <v>1287</v>
      </c>
      <c r="E457">
        <f t="shared" si="31"/>
        <v>1</v>
      </c>
      <c r="F457">
        <f>IF(_xlfn.IFNA(VLOOKUP(B457,'ŠIFRANT ZA INDUSTRY'!A:A,1,0),0)=0,0,1)</f>
        <v>0</v>
      </c>
      <c r="G457">
        <f>IF(_xlfn.IFNA(VLOOKUP($B457,'ŠIFRANT ZA INDUSTRY'!B:B,1,0),0)=0,0,1)</f>
        <v>0</v>
      </c>
      <c r="H457">
        <f>IF(_xlfn.IFNA(VLOOKUP($B457,'ŠIFRANT ZA INDUSTRY'!C:C,1,0),0)=0,0,1)</f>
        <v>0</v>
      </c>
      <c r="I457">
        <f>IF(_xlfn.IFNA(VLOOKUP($B457,'ŠIFRANT ZA INDUSTRY'!D:D,1,0),0)=0,0,1)</f>
        <v>0</v>
      </c>
      <c r="J457">
        <f>IF(_xlfn.IFNA(VLOOKUP($B457,'ŠIFRANT ZA INDUSTRY'!E:E,1,0),0)=0,0,1)</f>
        <v>0</v>
      </c>
      <c r="K457">
        <f>IF(_xlfn.IFNA(VLOOKUP($B457,'ŠIFRANT ZA INDUSTRY'!F:F,1,0),0)=0,0,1)</f>
        <v>0</v>
      </c>
      <c r="L457">
        <f>IF(_xlfn.IFNA(VLOOKUP($B457,'ŠIFRANT ZA INDUSTRY'!G:G,1,0),0)=0,0,1)</f>
        <v>0</v>
      </c>
      <c r="M457">
        <f>IF(_xlfn.IFNA(VLOOKUP($B457,'ŠIFRANT ZA INDUSTRY'!H:H,1,0),0)=0,0,1)</f>
        <v>0</v>
      </c>
      <c r="N457">
        <f>IF(_xlfn.IFNA(VLOOKUP($B457,'ŠIFRANT ZA INDUSTRY'!I:I,1,0),0)=0,0,1)</f>
        <v>0</v>
      </c>
      <c r="O457">
        <f>IF(_xlfn.IFNA(VLOOKUP($B457,'ŠIFRANT ZA INDUSTRY'!J:J,1,0),0)=0,0,1)</f>
        <v>0</v>
      </c>
      <c r="P457">
        <f>IF(_xlfn.IFNA(VLOOKUP($B457,'ŠIFRANT ZA INDUSTRY'!K:K,1,0),0)=0,0,1)</f>
        <v>0</v>
      </c>
      <c r="Q457">
        <f>IF(_xlfn.IFNA(VLOOKUP($B457,'ŠIFRANT ZA INDUSTRY'!L:L,1,0),0)=0,0,1)</f>
        <v>0</v>
      </c>
      <c r="R457">
        <f>IF(_xlfn.IFNA(VLOOKUP($B457,'ŠIFRANT ZA INDUSTRY'!M:M,1,0),0)=0,0,1)</f>
        <v>0</v>
      </c>
      <c r="S457">
        <f>IF(_xlfn.IFNA(VLOOKUP($B457,'ŠIFRANT ZA INDUSTRY'!N:N,1,0),0)=0,0,1)</f>
        <v>0</v>
      </c>
      <c r="T457" t="b">
        <f t="shared" si="33"/>
        <v>0</v>
      </c>
    </row>
    <row r="458" spans="1:20" x14ac:dyDescent="0.3">
      <c r="A458" t="str">
        <f t="shared" si="32"/>
        <v>55.90</v>
      </c>
      <c r="B458" s="44" t="s">
        <v>1290</v>
      </c>
      <c r="C458" s="25"/>
      <c r="D458" s="25" t="s">
        <v>1289</v>
      </c>
      <c r="E458">
        <f t="shared" si="31"/>
        <v>1</v>
      </c>
      <c r="F458">
        <f>IF(_xlfn.IFNA(VLOOKUP(B458,'ŠIFRANT ZA INDUSTRY'!A:A,1,0),0)=0,0,1)</f>
        <v>0</v>
      </c>
      <c r="G458">
        <f>IF(_xlfn.IFNA(VLOOKUP($B458,'ŠIFRANT ZA INDUSTRY'!B:B,1,0),0)=0,0,1)</f>
        <v>0</v>
      </c>
      <c r="H458">
        <f>IF(_xlfn.IFNA(VLOOKUP($B458,'ŠIFRANT ZA INDUSTRY'!C:C,1,0),0)=0,0,1)</f>
        <v>0</v>
      </c>
      <c r="I458">
        <f>IF(_xlfn.IFNA(VLOOKUP($B458,'ŠIFRANT ZA INDUSTRY'!D:D,1,0),0)=0,0,1)</f>
        <v>0</v>
      </c>
      <c r="J458">
        <f>IF(_xlfn.IFNA(VLOOKUP($B458,'ŠIFRANT ZA INDUSTRY'!E:E,1,0),0)=0,0,1)</f>
        <v>0</v>
      </c>
      <c r="K458">
        <f>IF(_xlfn.IFNA(VLOOKUP($B458,'ŠIFRANT ZA INDUSTRY'!F:F,1,0),0)=0,0,1)</f>
        <v>0</v>
      </c>
      <c r="L458">
        <f>IF(_xlfn.IFNA(VLOOKUP($B458,'ŠIFRANT ZA INDUSTRY'!G:G,1,0),0)=0,0,1)</f>
        <v>0</v>
      </c>
      <c r="M458">
        <f>IF(_xlfn.IFNA(VLOOKUP($B458,'ŠIFRANT ZA INDUSTRY'!H:H,1,0),0)=0,0,1)</f>
        <v>0</v>
      </c>
      <c r="N458">
        <f>IF(_xlfn.IFNA(VLOOKUP($B458,'ŠIFRANT ZA INDUSTRY'!I:I,1,0),0)=0,0,1)</f>
        <v>0</v>
      </c>
      <c r="O458">
        <f>IF(_xlfn.IFNA(VLOOKUP($B458,'ŠIFRANT ZA INDUSTRY'!J:J,1,0),0)=0,0,1)</f>
        <v>0</v>
      </c>
      <c r="P458">
        <f>IF(_xlfn.IFNA(VLOOKUP($B458,'ŠIFRANT ZA INDUSTRY'!K:K,1,0),0)=0,0,1)</f>
        <v>0</v>
      </c>
      <c r="Q458">
        <f>IF(_xlfn.IFNA(VLOOKUP($B458,'ŠIFRANT ZA INDUSTRY'!L:L,1,0),0)=0,0,1)</f>
        <v>0</v>
      </c>
      <c r="R458">
        <f>IF(_xlfn.IFNA(VLOOKUP($B458,'ŠIFRANT ZA INDUSTRY'!M:M,1,0),0)=0,0,1)</f>
        <v>0</v>
      </c>
      <c r="S458">
        <f>IF(_xlfn.IFNA(VLOOKUP($B458,'ŠIFRANT ZA INDUSTRY'!N:N,1,0),0)=0,0,1)</f>
        <v>0</v>
      </c>
      <c r="T458" t="b">
        <f t="shared" si="33"/>
        <v>0</v>
      </c>
    </row>
    <row r="459" spans="1:20" x14ac:dyDescent="0.3">
      <c r="A459" t="str">
        <f t="shared" si="32"/>
        <v>56.10</v>
      </c>
      <c r="B459" s="44" t="s">
        <v>1291</v>
      </c>
      <c r="C459" s="25"/>
      <c r="D459" s="25" t="s">
        <v>1292</v>
      </c>
      <c r="E459">
        <f t="shared" si="31"/>
        <v>1</v>
      </c>
      <c r="F459">
        <f>IF(_xlfn.IFNA(VLOOKUP(B459,'ŠIFRANT ZA INDUSTRY'!A:A,1,0),0)=0,0,1)</f>
        <v>0</v>
      </c>
      <c r="G459">
        <f>IF(_xlfn.IFNA(VLOOKUP($B459,'ŠIFRANT ZA INDUSTRY'!B:B,1,0),0)=0,0,1)</f>
        <v>0</v>
      </c>
      <c r="H459">
        <f>IF(_xlfn.IFNA(VLOOKUP($B459,'ŠIFRANT ZA INDUSTRY'!C:C,1,0),0)=0,0,1)</f>
        <v>0</v>
      </c>
      <c r="I459">
        <f>IF(_xlfn.IFNA(VLOOKUP($B459,'ŠIFRANT ZA INDUSTRY'!D:D,1,0),0)=0,0,1)</f>
        <v>0</v>
      </c>
      <c r="J459">
        <f>IF(_xlfn.IFNA(VLOOKUP($B459,'ŠIFRANT ZA INDUSTRY'!E:E,1,0),0)=0,0,1)</f>
        <v>0</v>
      </c>
      <c r="K459">
        <f>IF(_xlfn.IFNA(VLOOKUP($B459,'ŠIFRANT ZA INDUSTRY'!F:F,1,0),0)=0,0,1)</f>
        <v>0</v>
      </c>
      <c r="L459">
        <f>IF(_xlfn.IFNA(VLOOKUP($B459,'ŠIFRANT ZA INDUSTRY'!G:G,1,0),0)=0,0,1)</f>
        <v>0</v>
      </c>
      <c r="M459">
        <f>IF(_xlfn.IFNA(VLOOKUP($B459,'ŠIFRANT ZA INDUSTRY'!H:H,1,0),0)=0,0,1)</f>
        <v>0</v>
      </c>
      <c r="N459">
        <f>IF(_xlfn.IFNA(VLOOKUP($B459,'ŠIFRANT ZA INDUSTRY'!I:I,1,0),0)=0,0,1)</f>
        <v>0</v>
      </c>
      <c r="O459">
        <f>IF(_xlfn.IFNA(VLOOKUP($B459,'ŠIFRANT ZA INDUSTRY'!J:J,1,0),0)=0,0,1)</f>
        <v>0</v>
      </c>
      <c r="P459">
        <f>IF(_xlfn.IFNA(VLOOKUP($B459,'ŠIFRANT ZA INDUSTRY'!K:K,1,0),0)=0,0,1)</f>
        <v>0</v>
      </c>
      <c r="Q459">
        <f>IF(_xlfn.IFNA(VLOOKUP($B459,'ŠIFRANT ZA INDUSTRY'!L:L,1,0),0)=0,0,1)</f>
        <v>0</v>
      </c>
      <c r="R459">
        <f>IF(_xlfn.IFNA(VLOOKUP($B459,'ŠIFRANT ZA INDUSTRY'!M:M,1,0),0)=0,0,1)</f>
        <v>0</v>
      </c>
      <c r="S459">
        <f>IF(_xlfn.IFNA(VLOOKUP($B459,'ŠIFRANT ZA INDUSTRY'!N:N,1,0),0)=0,0,1)</f>
        <v>0</v>
      </c>
      <c r="T459" t="b">
        <f t="shared" si="33"/>
        <v>0</v>
      </c>
    </row>
    <row r="460" spans="1:20" x14ac:dyDescent="0.3">
      <c r="A460" t="str">
        <f t="shared" si="32"/>
        <v>56.10</v>
      </c>
      <c r="B460" s="44" t="s">
        <v>1293</v>
      </c>
      <c r="C460" s="25"/>
      <c r="D460" s="25" t="s">
        <v>1294</v>
      </c>
      <c r="E460">
        <f t="shared" si="31"/>
        <v>1</v>
      </c>
      <c r="F460">
        <f>IF(_xlfn.IFNA(VLOOKUP(B460,'ŠIFRANT ZA INDUSTRY'!A:A,1,0),0)=0,0,1)</f>
        <v>0</v>
      </c>
      <c r="G460">
        <f>IF(_xlfn.IFNA(VLOOKUP($B460,'ŠIFRANT ZA INDUSTRY'!B:B,1,0),0)=0,0,1)</f>
        <v>0</v>
      </c>
      <c r="H460">
        <f>IF(_xlfn.IFNA(VLOOKUP($B460,'ŠIFRANT ZA INDUSTRY'!C:C,1,0),0)=0,0,1)</f>
        <v>0</v>
      </c>
      <c r="I460">
        <f>IF(_xlfn.IFNA(VLOOKUP($B460,'ŠIFRANT ZA INDUSTRY'!D:D,1,0),0)=0,0,1)</f>
        <v>0</v>
      </c>
      <c r="J460">
        <f>IF(_xlfn.IFNA(VLOOKUP($B460,'ŠIFRANT ZA INDUSTRY'!E:E,1,0),0)=0,0,1)</f>
        <v>0</v>
      </c>
      <c r="K460">
        <f>IF(_xlfn.IFNA(VLOOKUP($B460,'ŠIFRANT ZA INDUSTRY'!F:F,1,0),0)=0,0,1)</f>
        <v>0</v>
      </c>
      <c r="L460">
        <f>IF(_xlfn.IFNA(VLOOKUP($B460,'ŠIFRANT ZA INDUSTRY'!G:G,1,0),0)=0,0,1)</f>
        <v>0</v>
      </c>
      <c r="M460">
        <f>IF(_xlfn.IFNA(VLOOKUP($B460,'ŠIFRANT ZA INDUSTRY'!H:H,1,0),0)=0,0,1)</f>
        <v>0</v>
      </c>
      <c r="N460">
        <f>IF(_xlfn.IFNA(VLOOKUP($B460,'ŠIFRANT ZA INDUSTRY'!I:I,1,0),0)=0,0,1)</f>
        <v>0</v>
      </c>
      <c r="O460">
        <f>IF(_xlfn.IFNA(VLOOKUP($B460,'ŠIFRANT ZA INDUSTRY'!J:J,1,0),0)=0,0,1)</f>
        <v>0</v>
      </c>
      <c r="P460">
        <f>IF(_xlfn.IFNA(VLOOKUP($B460,'ŠIFRANT ZA INDUSTRY'!K:K,1,0),0)=0,0,1)</f>
        <v>0</v>
      </c>
      <c r="Q460">
        <f>IF(_xlfn.IFNA(VLOOKUP($B460,'ŠIFRANT ZA INDUSTRY'!L:L,1,0),0)=0,0,1)</f>
        <v>0</v>
      </c>
      <c r="R460">
        <f>IF(_xlfn.IFNA(VLOOKUP($B460,'ŠIFRANT ZA INDUSTRY'!M:M,1,0),0)=0,0,1)</f>
        <v>0</v>
      </c>
      <c r="S460">
        <f>IF(_xlfn.IFNA(VLOOKUP($B460,'ŠIFRANT ZA INDUSTRY'!N:N,1,0),0)=0,0,1)</f>
        <v>0</v>
      </c>
      <c r="T460" t="b">
        <f t="shared" si="33"/>
        <v>0</v>
      </c>
    </row>
    <row r="461" spans="1:20" x14ac:dyDescent="0.3">
      <c r="A461" t="str">
        <f t="shared" si="32"/>
        <v>56.10</v>
      </c>
      <c r="B461" s="44" t="s">
        <v>1295</v>
      </c>
      <c r="C461" s="25"/>
      <c r="D461" s="25" t="s">
        <v>1296</v>
      </c>
      <c r="E461">
        <f t="shared" si="31"/>
        <v>1</v>
      </c>
      <c r="F461">
        <f>IF(_xlfn.IFNA(VLOOKUP(B461,'ŠIFRANT ZA INDUSTRY'!A:A,1,0),0)=0,0,1)</f>
        <v>0</v>
      </c>
      <c r="G461">
        <f>IF(_xlfn.IFNA(VLOOKUP($B461,'ŠIFRANT ZA INDUSTRY'!B:B,1,0),0)=0,0,1)</f>
        <v>0</v>
      </c>
      <c r="H461">
        <f>IF(_xlfn.IFNA(VLOOKUP($B461,'ŠIFRANT ZA INDUSTRY'!C:C,1,0),0)=0,0,1)</f>
        <v>0</v>
      </c>
      <c r="I461">
        <f>IF(_xlfn.IFNA(VLOOKUP($B461,'ŠIFRANT ZA INDUSTRY'!D:D,1,0),0)=0,0,1)</f>
        <v>0</v>
      </c>
      <c r="J461">
        <f>IF(_xlfn.IFNA(VLOOKUP($B461,'ŠIFRANT ZA INDUSTRY'!E:E,1,0),0)=0,0,1)</f>
        <v>0</v>
      </c>
      <c r="K461">
        <f>IF(_xlfn.IFNA(VLOOKUP($B461,'ŠIFRANT ZA INDUSTRY'!F:F,1,0),0)=0,0,1)</f>
        <v>0</v>
      </c>
      <c r="L461">
        <f>IF(_xlfn.IFNA(VLOOKUP($B461,'ŠIFRANT ZA INDUSTRY'!G:G,1,0),0)=0,0,1)</f>
        <v>0</v>
      </c>
      <c r="M461">
        <f>IF(_xlfn.IFNA(VLOOKUP($B461,'ŠIFRANT ZA INDUSTRY'!H:H,1,0),0)=0,0,1)</f>
        <v>0</v>
      </c>
      <c r="N461">
        <f>IF(_xlfn.IFNA(VLOOKUP($B461,'ŠIFRANT ZA INDUSTRY'!I:I,1,0),0)=0,0,1)</f>
        <v>0</v>
      </c>
      <c r="O461">
        <f>IF(_xlfn.IFNA(VLOOKUP($B461,'ŠIFRANT ZA INDUSTRY'!J:J,1,0),0)=0,0,1)</f>
        <v>0</v>
      </c>
      <c r="P461">
        <f>IF(_xlfn.IFNA(VLOOKUP($B461,'ŠIFRANT ZA INDUSTRY'!K:K,1,0),0)=0,0,1)</f>
        <v>0</v>
      </c>
      <c r="Q461">
        <f>IF(_xlfn.IFNA(VLOOKUP($B461,'ŠIFRANT ZA INDUSTRY'!L:L,1,0),0)=0,0,1)</f>
        <v>0</v>
      </c>
      <c r="R461">
        <f>IF(_xlfn.IFNA(VLOOKUP($B461,'ŠIFRANT ZA INDUSTRY'!M:M,1,0),0)=0,0,1)</f>
        <v>0</v>
      </c>
      <c r="S461">
        <f>IF(_xlfn.IFNA(VLOOKUP($B461,'ŠIFRANT ZA INDUSTRY'!N:N,1,0),0)=0,0,1)</f>
        <v>0</v>
      </c>
      <c r="T461" t="b">
        <f t="shared" si="33"/>
        <v>0</v>
      </c>
    </row>
    <row r="462" spans="1:20" x14ac:dyDescent="0.3">
      <c r="A462" t="str">
        <f t="shared" si="32"/>
        <v>56.10</v>
      </c>
      <c r="B462" s="44" t="s">
        <v>1297</v>
      </c>
      <c r="C462" s="25"/>
      <c r="D462" s="25" t="s">
        <v>1298</v>
      </c>
      <c r="E462">
        <f t="shared" si="31"/>
        <v>1</v>
      </c>
      <c r="F462">
        <f>IF(_xlfn.IFNA(VLOOKUP(B462,'ŠIFRANT ZA INDUSTRY'!A:A,1,0),0)=0,0,1)</f>
        <v>0</v>
      </c>
      <c r="G462">
        <f>IF(_xlfn.IFNA(VLOOKUP($B462,'ŠIFRANT ZA INDUSTRY'!B:B,1,0),0)=0,0,1)</f>
        <v>0</v>
      </c>
      <c r="H462">
        <f>IF(_xlfn.IFNA(VLOOKUP($B462,'ŠIFRANT ZA INDUSTRY'!C:C,1,0),0)=0,0,1)</f>
        <v>0</v>
      </c>
      <c r="I462">
        <f>IF(_xlfn.IFNA(VLOOKUP($B462,'ŠIFRANT ZA INDUSTRY'!D:D,1,0),0)=0,0,1)</f>
        <v>0</v>
      </c>
      <c r="J462">
        <f>IF(_xlfn.IFNA(VLOOKUP($B462,'ŠIFRANT ZA INDUSTRY'!E:E,1,0),0)=0,0,1)</f>
        <v>0</v>
      </c>
      <c r="K462">
        <f>IF(_xlfn.IFNA(VLOOKUP($B462,'ŠIFRANT ZA INDUSTRY'!F:F,1,0),0)=0,0,1)</f>
        <v>0</v>
      </c>
      <c r="L462">
        <f>IF(_xlfn.IFNA(VLOOKUP($B462,'ŠIFRANT ZA INDUSTRY'!G:G,1,0),0)=0,0,1)</f>
        <v>0</v>
      </c>
      <c r="M462">
        <f>IF(_xlfn.IFNA(VLOOKUP($B462,'ŠIFRANT ZA INDUSTRY'!H:H,1,0),0)=0,0,1)</f>
        <v>0</v>
      </c>
      <c r="N462">
        <f>IF(_xlfn.IFNA(VLOOKUP($B462,'ŠIFRANT ZA INDUSTRY'!I:I,1,0),0)=0,0,1)</f>
        <v>0</v>
      </c>
      <c r="O462">
        <f>IF(_xlfn.IFNA(VLOOKUP($B462,'ŠIFRANT ZA INDUSTRY'!J:J,1,0),0)=0,0,1)</f>
        <v>0</v>
      </c>
      <c r="P462">
        <f>IF(_xlfn.IFNA(VLOOKUP($B462,'ŠIFRANT ZA INDUSTRY'!K:K,1,0),0)=0,0,1)</f>
        <v>0</v>
      </c>
      <c r="Q462">
        <f>IF(_xlfn.IFNA(VLOOKUP($B462,'ŠIFRANT ZA INDUSTRY'!L:L,1,0),0)=0,0,1)</f>
        <v>0</v>
      </c>
      <c r="R462">
        <f>IF(_xlfn.IFNA(VLOOKUP($B462,'ŠIFRANT ZA INDUSTRY'!M:M,1,0),0)=0,0,1)</f>
        <v>0</v>
      </c>
      <c r="S462">
        <f>IF(_xlfn.IFNA(VLOOKUP($B462,'ŠIFRANT ZA INDUSTRY'!N:N,1,0),0)=0,0,1)</f>
        <v>0</v>
      </c>
      <c r="T462" t="b">
        <f t="shared" si="33"/>
        <v>0</v>
      </c>
    </row>
    <row r="463" spans="1:20" x14ac:dyDescent="0.3">
      <c r="A463" t="str">
        <f t="shared" si="32"/>
        <v>56.10</v>
      </c>
      <c r="B463" s="44" t="s">
        <v>1299</v>
      </c>
      <c r="C463" s="25"/>
      <c r="D463" s="25" t="s">
        <v>1300</v>
      </c>
      <c r="E463">
        <f t="shared" si="31"/>
        <v>1</v>
      </c>
      <c r="F463">
        <f>IF(_xlfn.IFNA(VLOOKUP(B463,'ŠIFRANT ZA INDUSTRY'!A:A,1,0),0)=0,0,1)</f>
        <v>0</v>
      </c>
      <c r="G463">
        <f>IF(_xlfn.IFNA(VLOOKUP($B463,'ŠIFRANT ZA INDUSTRY'!B:B,1,0),0)=0,0,1)</f>
        <v>0</v>
      </c>
      <c r="H463">
        <f>IF(_xlfn.IFNA(VLOOKUP($B463,'ŠIFRANT ZA INDUSTRY'!C:C,1,0),0)=0,0,1)</f>
        <v>0</v>
      </c>
      <c r="I463">
        <f>IF(_xlfn.IFNA(VLOOKUP($B463,'ŠIFRANT ZA INDUSTRY'!D:D,1,0),0)=0,0,1)</f>
        <v>0</v>
      </c>
      <c r="J463">
        <f>IF(_xlfn.IFNA(VLOOKUP($B463,'ŠIFRANT ZA INDUSTRY'!E:E,1,0),0)=0,0,1)</f>
        <v>0</v>
      </c>
      <c r="K463">
        <f>IF(_xlfn.IFNA(VLOOKUP($B463,'ŠIFRANT ZA INDUSTRY'!F:F,1,0),0)=0,0,1)</f>
        <v>0</v>
      </c>
      <c r="L463">
        <f>IF(_xlfn.IFNA(VLOOKUP($B463,'ŠIFRANT ZA INDUSTRY'!G:G,1,0),0)=0,0,1)</f>
        <v>0</v>
      </c>
      <c r="M463">
        <f>IF(_xlfn.IFNA(VLOOKUP($B463,'ŠIFRANT ZA INDUSTRY'!H:H,1,0),0)=0,0,1)</f>
        <v>0</v>
      </c>
      <c r="N463">
        <f>IF(_xlfn.IFNA(VLOOKUP($B463,'ŠIFRANT ZA INDUSTRY'!I:I,1,0),0)=0,0,1)</f>
        <v>0</v>
      </c>
      <c r="O463">
        <f>IF(_xlfn.IFNA(VLOOKUP($B463,'ŠIFRANT ZA INDUSTRY'!J:J,1,0),0)=0,0,1)</f>
        <v>0</v>
      </c>
      <c r="P463">
        <f>IF(_xlfn.IFNA(VLOOKUP($B463,'ŠIFRANT ZA INDUSTRY'!K:K,1,0),0)=0,0,1)</f>
        <v>0</v>
      </c>
      <c r="Q463">
        <f>IF(_xlfn.IFNA(VLOOKUP($B463,'ŠIFRANT ZA INDUSTRY'!L:L,1,0),0)=0,0,1)</f>
        <v>0</v>
      </c>
      <c r="R463">
        <f>IF(_xlfn.IFNA(VLOOKUP($B463,'ŠIFRANT ZA INDUSTRY'!M:M,1,0),0)=0,0,1)</f>
        <v>0</v>
      </c>
      <c r="S463">
        <f>IF(_xlfn.IFNA(VLOOKUP($B463,'ŠIFRANT ZA INDUSTRY'!N:N,1,0),0)=0,0,1)</f>
        <v>0</v>
      </c>
      <c r="T463" t="b">
        <f t="shared" si="33"/>
        <v>0</v>
      </c>
    </row>
    <row r="464" spans="1:20" x14ac:dyDescent="0.3">
      <c r="A464" t="str">
        <f t="shared" si="32"/>
        <v>56.21</v>
      </c>
      <c r="B464" s="44" t="s">
        <v>1302</v>
      </c>
      <c r="C464" s="25"/>
      <c r="D464" s="25" t="s">
        <v>1301</v>
      </c>
      <c r="E464">
        <f t="shared" si="31"/>
        <v>1</v>
      </c>
      <c r="F464">
        <f>IF(_xlfn.IFNA(VLOOKUP(B464,'ŠIFRANT ZA INDUSTRY'!A:A,1,0),0)=0,0,1)</f>
        <v>0</v>
      </c>
      <c r="G464">
        <f>IF(_xlfn.IFNA(VLOOKUP($B464,'ŠIFRANT ZA INDUSTRY'!B:B,1,0),0)=0,0,1)</f>
        <v>0</v>
      </c>
      <c r="H464">
        <f>IF(_xlfn.IFNA(VLOOKUP($B464,'ŠIFRANT ZA INDUSTRY'!C:C,1,0),0)=0,0,1)</f>
        <v>0</v>
      </c>
      <c r="I464">
        <f>IF(_xlfn.IFNA(VLOOKUP($B464,'ŠIFRANT ZA INDUSTRY'!D:D,1,0),0)=0,0,1)</f>
        <v>0</v>
      </c>
      <c r="J464">
        <f>IF(_xlfn.IFNA(VLOOKUP($B464,'ŠIFRANT ZA INDUSTRY'!E:E,1,0),0)=0,0,1)</f>
        <v>0</v>
      </c>
      <c r="K464">
        <f>IF(_xlfn.IFNA(VLOOKUP($B464,'ŠIFRANT ZA INDUSTRY'!F:F,1,0),0)=0,0,1)</f>
        <v>0</v>
      </c>
      <c r="L464">
        <f>IF(_xlfn.IFNA(VLOOKUP($B464,'ŠIFRANT ZA INDUSTRY'!G:G,1,0),0)=0,0,1)</f>
        <v>0</v>
      </c>
      <c r="M464">
        <f>IF(_xlfn.IFNA(VLOOKUP($B464,'ŠIFRANT ZA INDUSTRY'!H:H,1,0),0)=0,0,1)</f>
        <v>0</v>
      </c>
      <c r="N464">
        <f>IF(_xlfn.IFNA(VLOOKUP($B464,'ŠIFRANT ZA INDUSTRY'!I:I,1,0),0)=0,0,1)</f>
        <v>0</v>
      </c>
      <c r="O464">
        <f>IF(_xlfn.IFNA(VLOOKUP($B464,'ŠIFRANT ZA INDUSTRY'!J:J,1,0),0)=0,0,1)</f>
        <v>0</v>
      </c>
      <c r="P464">
        <f>IF(_xlfn.IFNA(VLOOKUP($B464,'ŠIFRANT ZA INDUSTRY'!K:K,1,0),0)=0,0,1)</f>
        <v>0</v>
      </c>
      <c r="Q464">
        <f>IF(_xlfn.IFNA(VLOOKUP($B464,'ŠIFRANT ZA INDUSTRY'!L:L,1,0),0)=0,0,1)</f>
        <v>0</v>
      </c>
      <c r="R464">
        <f>IF(_xlfn.IFNA(VLOOKUP($B464,'ŠIFRANT ZA INDUSTRY'!M:M,1,0),0)=0,0,1)</f>
        <v>0</v>
      </c>
      <c r="S464">
        <f>IF(_xlfn.IFNA(VLOOKUP($B464,'ŠIFRANT ZA INDUSTRY'!N:N,1,0),0)=0,0,1)</f>
        <v>0</v>
      </c>
      <c r="T464" t="b">
        <f t="shared" si="33"/>
        <v>0</v>
      </c>
    </row>
    <row r="465" spans="1:20" x14ac:dyDescent="0.3">
      <c r="A465" t="str">
        <f t="shared" si="32"/>
        <v>56.29</v>
      </c>
      <c r="B465" s="44" t="s">
        <v>1304</v>
      </c>
      <c r="C465" s="25"/>
      <c r="D465" s="25" t="s">
        <v>1303</v>
      </c>
      <c r="E465">
        <f t="shared" si="31"/>
        <v>1</v>
      </c>
      <c r="F465">
        <f>IF(_xlfn.IFNA(VLOOKUP(B465,'ŠIFRANT ZA INDUSTRY'!A:A,1,0),0)=0,0,1)</f>
        <v>0</v>
      </c>
      <c r="G465">
        <f>IF(_xlfn.IFNA(VLOOKUP($B465,'ŠIFRANT ZA INDUSTRY'!B:B,1,0),0)=0,0,1)</f>
        <v>0</v>
      </c>
      <c r="H465">
        <f>IF(_xlfn.IFNA(VLOOKUP($B465,'ŠIFRANT ZA INDUSTRY'!C:C,1,0),0)=0,0,1)</f>
        <v>0</v>
      </c>
      <c r="I465">
        <f>IF(_xlfn.IFNA(VLOOKUP($B465,'ŠIFRANT ZA INDUSTRY'!D:D,1,0),0)=0,0,1)</f>
        <v>0</v>
      </c>
      <c r="J465">
        <f>IF(_xlfn.IFNA(VLOOKUP($B465,'ŠIFRANT ZA INDUSTRY'!E:E,1,0),0)=0,0,1)</f>
        <v>0</v>
      </c>
      <c r="K465">
        <f>IF(_xlfn.IFNA(VLOOKUP($B465,'ŠIFRANT ZA INDUSTRY'!F:F,1,0),0)=0,0,1)</f>
        <v>0</v>
      </c>
      <c r="L465">
        <f>IF(_xlfn.IFNA(VLOOKUP($B465,'ŠIFRANT ZA INDUSTRY'!G:G,1,0),0)=0,0,1)</f>
        <v>0</v>
      </c>
      <c r="M465">
        <f>IF(_xlfn.IFNA(VLOOKUP($B465,'ŠIFRANT ZA INDUSTRY'!H:H,1,0),0)=0,0,1)</f>
        <v>0</v>
      </c>
      <c r="N465">
        <f>IF(_xlfn.IFNA(VLOOKUP($B465,'ŠIFRANT ZA INDUSTRY'!I:I,1,0),0)=0,0,1)</f>
        <v>0</v>
      </c>
      <c r="O465">
        <f>IF(_xlfn.IFNA(VLOOKUP($B465,'ŠIFRANT ZA INDUSTRY'!J:J,1,0),0)=0,0,1)</f>
        <v>0</v>
      </c>
      <c r="P465">
        <f>IF(_xlfn.IFNA(VLOOKUP($B465,'ŠIFRANT ZA INDUSTRY'!K:K,1,0),0)=0,0,1)</f>
        <v>0</v>
      </c>
      <c r="Q465">
        <f>IF(_xlfn.IFNA(VLOOKUP($B465,'ŠIFRANT ZA INDUSTRY'!L:L,1,0),0)=0,0,1)</f>
        <v>0</v>
      </c>
      <c r="R465">
        <f>IF(_xlfn.IFNA(VLOOKUP($B465,'ŠIFRANT ZA INDUSTRY'!M:M,1,0),0)=0,0,1)</f>
        <v>0</v>
      </c>
      <c r="S465">
        <f>IF(_xlfn.IFNA(VLOOKUP($B465,'ŠIFRANT ZA INDUSTRY'!N:N,1,0),0)=0,0,1)</f>
        <v>0</v>
      </c>
      <c r="T465" t="b">
        <f t="shared" si="33"/>
        <v>0</v>
      </c>
    </row>
    <row r="466" spans="1:20" x14ac:dyDescent="0.3">
      <c r="A466" t="str">
        <f t="shared" si="32"/>
        <v>56.30</v>
      </c>
      <c r="B466" s="44" t="s">
        <v>1306</v>
      </c>
      <c r="C466" s="25"/>
      <c r="D466" s="25" t="s">
        <v>1305</v>
      </c>
      <c r="E466">
        <f t="shared" si="31"/>
        <v>1</v>
      </c>
      <c r="F466">
        <f>IF(_xlfn.IFNA(VLOOKUP(B466,'ŠIFRANT ZA INDUSTRY'!A:A,1,0),0)=0,0,1)</f>
        <v>0</v>
      </c>
      <c r="G466">
        <f>IF(_xlfn.IFNA(VLOOKUP($B466,'ŠIFRANT ZA INDUSTRY'!B:B,1,0),0)=0,0,1)</f>
        <v>0</v>
      </c>
      <c r="H466">
        <f>IF(_xlfn.IFNA(VLOOKUP($B466,'ŠIFRANT ZA INDUSTRY'!C:C,1,0),0)=0,0,1)</f>
        <v>0</v>
      </c>
      <c r="I466">
        <f>IF(_xlfn.IFNA(VLOOKUP($B466,'ŠIFRANT ZA INDUSTRY'!D:D,1,0),0)=0,0,1)</f>
        <v>0</v>
      </c>
      <c r="J466">
        <f>IF(_xlfn.IFNA(VLOOKUP($B466,'ŠIFRANT ZA INDUSTRY'!E:E,1,0),0)=0,0,1)</f>
        <v>0</v>
      </c>
      <c r="K466">
        <f>IF(_xlfn.IFNA(VLOOKUP($B466,'ŠIFRANT ZA INDUSTRY'!F:F,1,0),0)=0,0,1)</f>
        <v>0</v>
      </c>
      <c r="L466">
        <f>IF(_xlfn.IFNA(VLOOKUP($B466,'ŠIFRANT ZA INDUSTRY'!G:G,1,0),0)=0,0,1)</f>
        <v>0</v>
      </c>
      <c r="M466">
        <f>IF(_xlfn.IFNA(VLOOKUP($B466,'ŠIFRANT ZA INDUSTRY'!H:H,1,0),0)=0,0,1)</f>
        <v>0</v>
      </c>
      <c r="N466">
        <f>IF(_xlfn.IFNA(VLOOKUP($B466,'ŠIFRANT ZA INDUSTRY'!I:I,1,0),0)=0,0,1)</f>
        <v>0</v>
      </c>
      <c r="O466">
        <f>IF(_xlfn.IFNA(VLOOKUP($B466,'ŠIFRANT ZA INDUSTRY'!J:J,1,0),0)=0,0,1)</f>
        <v>0</v>
      </c>
      <c r="P466">
        <f>IF(_xlfn.IFNA(VLOOKUP($B466,'ŠIFRANT ZA INDUSTRY'!K:K,1,0),0)=0,0,1)</f>
        <v>0</v>
      </c>
      <c r="Q466">
        <f>IF(_xlfn.IFNA(VLOOKUP($B466,'ŠIFRANT ZA INDUSTRY'!L:L,1,0),0)=0,0,1)</f>
        <v>0</v>
      </c>
      <c r="R466">
        <f>IF(_xlfn.IFNA(VLOOKUP($B466,'ŠIFRANT ZA INDUSTRY'!M:M,1,0),0)=0,0,1)</f>
        <v>0</v>
      </c>
      <c r="S466">
        <f>IF(_xlfn.IFNA(VLOOKUP($B466,'ŠIFRANT ZA INDUSTRY'!N:N,1,0),0)=0,0,1)</f>
        <v>0</v>
      </c>
      <c r="T466" t="b">
        <f t="shared" si="33"/>
        <v>0</v>
      </c>
    </row>
    <row r="467" spans="1:20" x14ac:dyDescent="0.3">
      <c r="A467" t="str">
        <f t="shared" si="32"/>
        <v>58.11</v>
      </c>
      <c r="B467" s="44" t="s">
        <v>1308</v>
      </c>
      <c r="C467" s="25"/>
      <c r="D467" s="25" t="s">
        <v>1307</v>
      </c>
      <c r="E467">
        <f t="shared" si="31"/>
        <v>1</v>
      </c>
      <c r="F467">
        <f>IF(_xlfn.IFNA(VLOOKUP(B467,'ŠIFRANT ZA INDUSTRY'!A:A,1,0),0)=0,0,1)</f>
        <v>0</v>
      </c>
      <c r="G467">
        <f>IF(_xlfn.IFNA(VLOOKUP($B467,'ŠIFRANT ZA INDUSTRY'!B:B,1,0),0)=0,0,1)</f>
        <v>0</v>
      </c>
      <c r="H467">
        <f>IF(_xlfn.IFNA(VLOOKUP($B467,'ŠIFRANT ZA INDUSTRY'!C:C,1,0),0)=0,0,1)</f>
        <v>0</v>
      </c>
      <c r="I467">
        <f>IF(_xlfn.IFNA(VLOOKUP($B467,'ŠIFRANT ZA INDUSTRY'!D:D,1,0),0)=0,0,1)</f>
        <v>0</v>
      </c>
      <c r="J467">
        <f>IF(_xlfn.IFNA(VLOOKUP($B467,'ŠIFRANT ZA INDUSTRY'!E:E,1,0),0)=0,0,1)</f>
        <v>0</v>
      </c>
      <c r="K467">
        <f>IF(_xlfn.IFNA(VLOOKUP($B467,'ŠIFRANT ZA INDUSTRY'!F:F,1,0),0)=0,0,1)</f>
        <v>0</v>
      </c>
      <c r="L467">
        <f>IF(_xlfn.IFNA(VLOOKUP($B467,'ŠIFRANT ZA INDUSTRY'!G:G,1,0),0)=0,0,1)</f>
        <v>0</v>
      </c>
      <c r="M467">
        <f>IF(_xlfn.IFNA(VLOOKUP($B467,'ŠIFRANT ZA INDUSTRY'!H:H,1,0),0)=0,0,1)</f>
        <v>1</v>
      </c>
      <c r="N467">
        <f>IF(_xlfn.IFNA(VLOOKUP($B467,'ŠIFRANT ZA INDUSTRY'!I:I,1,0),0)=0,0,1)</f>
        <v>0</v>
      </c>
      <c r="O467">
        <f>IF(_xlfn.IFNA(VLOOKUP($B467,'ŠIFRANT ZA INDUSTRY'!J:J,1,0),0)=0,0,1)</f>
        <v>0</v>
      </c>
      <c r="P467">
        <f>IF(_xlfn.IFNA(VLOOKUP($B467,'ŠIFRANT ZA INDUSTRY'!K:K,1,0),0)=0,0,1)</f>
        <v>0</v>
      </c>
      <c r="Q467">
        <f>IF(_xlfn.IFNA(VLOOKUP($B467,'ŠIFRANT ZA INDUSTRY'!L:L,1,0),0)=0,0,1)</f>
        <v>0</v>
      </c>
      <c r="R467">
        <f>IF(_xlfn.IFNA(VLOOKUP($B467,'ŠIFRANT ZA INDUSTRY'!M:M,1,0),0)=0,0,1)</f>
        <v>0</v>
      </c>
      <c r="S467">
        <f>IF(_xlfn.IFNA(VLOOKUP($B467,'ŠIFRANT ZA INDUSTRY'!N:N,1,0),0)=0,0,1)</f>
        <v>0</v>
      </c>
      <c r="T467" t="b">
        <f t="shared" si="33"/>
        <v>1</v>
      </c>
    </row>
    <row r="468" spans="1:20" x14ac:dyDescent="0.3">
      <c r="A468" t="str">
        <f t="shared" si="32"/>
        <v>58.12</v>
      </c>
      <c r="B468" s="44" t="s">
        <v>1310</v>
      </c>
      <c r="C468" s="25"/>
      <c r="D468" s="25" t="s">
        <v>1309</v>
      </c>
      <c r="E468">
        <f t="shared" ref="E468:E495" si="34">IF(LEN(B468)=6,1,0)</f>
        <v>1</v>
      </c>
      <c r="F468">
        <f>IF(_xlfn.IFNA(VLOOKUP(B468,'ŠIFRANT ZA INDUSTRY'!A:A,1,0),0)=0,0,1)</f>
        <v>0</v>
      </c>
      <c r="G468">
        <f>IF(_xlfn.IFNA(VLOOKUP($B468,'ŠIFRANT ZA INDUSTRY'!B:B,1,0),0)=0,0,1)</f>
        <v>0</v>
      </c>
      <c r="H468">
        <f>IF(_xlfn.IFNA(VLOOKUP($B468,'ŠIFRANT ZA INDUSTRY'!C:C,1,0),0)=0,0,1)</f>
        <v>0</v>
      </c>
      <c r="I468">
        <f>IF(_xlfn.IFNA(VLOOKUP($B468,'ŠIFRANT ZA INDUSTRY'!D:D,1,0),0)=0,0,1)</f>
        <v>0</v>
      </c>
      <c r="J468">
        <f>IF(_xlfn.IFNA(VLOOKUP($B468,'ŠIFRANT ZA INDUSTRY'!E:E,1,0),0)=0,0,1)</f>
        <v>0</v>
      </c>
      <c r="K468">
        <f>IF(_xlfn.IFNA(VLOOKUP($B468,'ŠIFRANT ZA INDUSTRY'!F:F,1,0),0)=0,0,1)</f>
        <v>0</v>
      </c>
      <c r="L468">
        <f>IF(_xlfn.IFNA(VLOOKUP($B468,'ŠIFRANT ZA INDUSTRY'!G:G,1,0),0)=0,0,1)</f>
        <v>0</v>
      </c>
      <c r="M468">
        <f>IF(_xlfn.IFNA(VLOOKUP($B468,'ŠIFRANT ZA INDUSTRY'!H:H,1,0),0)=0,0,1)</f>
        <v>1</v>
      </c>
      <c r="N468">
        <f>IF(_xlfn.IFNA(VLOOKUP($B468,'ŠIFRANT ZA INDUSTRY'!I:I,1,0),0)=0,0,1)</f>
        <v>0</v>
      </c>
      <c r="O468">
        <f>IF(_xlfn.IFNA(VLOOKUP($B468,'ŠIFRANT ZA INDUSTRY'!J:J,1,0),0)=0,0,1)</f>
        <v>0</v>
      </c>
      <c r="P468">
        <f>IF(_xlfn.IFNA(VLOOKUP($B468,'ŠIFRANT ZA INDUSTRY'!K:K,1,0),0)=0,0,1)</f>
        <v>0</v>
      </c>
      <c r="Q468">
        <f>IF(_xlfn.IFNA(VLOOKUP($B468,'ŠIFRANT ZA INDUSTRY'!L:L,1,0),0)=0,0,1)</f>
        <v>0</v>
      </c>
      <c r="R468">
        <f>IF(_xlfn.IFNA(VLOOKUP($B468,'ŠIFRANT ZA INDUSTRY'!M:M,1,0),0)=0,0,1)</f>
        <v>0</v>
      </c>
      <c r="S468">
        <f>IF(_xlfn.IFNA(VLOOKUP($B468,'ŠIFRANT ZA INDUSTRY'!N:N,1,0),0)=0,0,1)</f>
        <v>0</v>
      </c>
      <c r="T468" t="b">
        <f t="shared" si="33"/>
        <v>1</v>
      </c>
    </row>
    <row r="469" spans="1:20" x14ac:dyDescent="0.3">
      <c r="A469" t="str">
        <f t="shared" si="32"/>
        <v>58.13</v>
      </c>
      <c r="B469" s="44" t="s">
        <v>1312</v>
      </c>
      <c r="C469" s="25"/>
      <c r="D469" s="25" t="s">
        <v>1311</v>
      </c>
      <c r="E469">
        <f t="shared" si="34"/>
        <v>1</v>
      </c>
      <c r="F469">
        <f>IF(_xlfn.IFNA(VLOOKUP(B469,'ŠIFRANT ZA INDUSTRY'!A:A,1,0),0)=0,0,1)</f>
        <v>0</v>
      </c>
      <c r="G469">
        <f>IF(_xlfn.IFNA(VLOOKUP($B469,'ŠIFRANT ZA INDUSTRY'!B:B,1,0),0)=0,0,1)</f>
        <v>0</v>
      </c>
      <c r="H469">
        <f>IF(_xlfn.IFNA(VLOOKUP($B469,'ŠIFRANT ZA INDUSTRY'!C:C,1,0),0)=0,0,1)</f>
        <v>0</v>
      </c>
      <c r="I469">
        <f>IF(_xlfn.IFNA(VLOOKUP($B469,'ŠIFRANT ZA INDUSTRY'!D:D,1,0),0)=0,0,1)</f>
        <v>0</v>
      </c>
      <c r="J469">
        <f>IF(_xlfn.IFNA(VLOOKUP($B469,'ŠIFRANT ZA INDUSTRY'!E:E,1,0),0)=0,0,1)</f>
        <v>0</v>
      </c>
      <c r="K469">
        <f>IF(_xlfn.IFNA(VLOOKUP($B469,'ŠIFRANT ZA INDUSTRY'!F:F,1,0),0)=0,0,1)</f>
        <v>0</v>
      </c>
      <c r="L469">
        <f>IF(_xlfn.IFNA(VLOOKUP($B469,'ŠIFRANT ZA INDUSTRY'!G:G,1,0),0)=0,0,1)</f>
        <v>0</v>
      </c>
      <c r="M469">
        <f>IF(_xlfn.IFNA(VLOOKUP($B469,'ŠIFRANT ZA INDUSTRY'!H:H,1,0),0)=0,0,1)</f>
        <v>1</v>
      </c>
      <c r="N469">
        <f>IF(_xlfn.IFNA(VLOOKUP($B469,'ŠIFRANT ZA INDUSTRY'!I:I,1,0),0)=0,0,1)</f>
        <v>0</v>
      </c>
      <c r="O469">
        <f>IF(_xlfn.IFNA(VLOOKUP($B469,'ŠIFRANT ZA INDUSTRY'!J:J,1,0),0)=0,0,1)</f>
        <v>0</v>
      </c>
      <c r="P469">
        <f>IF(_xlfn.IFNA(VLOOKUP($B469,'ŠIFRANT ZA INDUSTRY'!K:K,1,0),0)=0,0,1)</f>
        <v>0</v>
      </c>
      <c r="Q469">
        <f>IF(_xlfn.IFNA(VLOOKUP($B469,'ŠIFRANT ZA INDUSTRY'!L:L,1,0),0)=0,0,1)</f>
        <v>0</v>
      </c>
      <c r="R469">
        <f>IF(_xlfn.IFNA(VLOOKUP($B469,'ŠIFRANT ZA INDUSTRY'!M:M,1,0),0)=0,0,1)</f>
        <v>0</v>
      </c>
      <c r="S469">
        <f>IF(_xlfn.IFNA(VLOOKUP($B469,'ŠIFRANT ZA INDUSTRY'!N:N,1,0),0)=0,0,1)</f>
        <v>0</v>
      </c>
      <c r="T469" t="b">
        <f t="shared" si="33"/>
        <v>1</v>
      </c>
    </row>
    <row r="470" spans="1:20" x14ac:dyDescent="0.3">
      <c r="A470" t="str">
        <f t="shared" si="32"/>
        <v>58.14</v>
      </c>
      <c r="B470" s="44" t="s">
        <v>1314</v>
      </c>
      <c r="C470" s="25"/>
      <c r="D470" s="25" t="s">
        <v>1313</v>
      </c>
      <c r="E470">
        <f t="shared" si="34"/>
        <v>1</v>
      </c>
      <c r="F470">
        <f>IF(_xlfn.IFNA(VLOOKUP(B470,'ŠIFRANT ZA INDUSTRY'!A:A,1,0),0)=0,0,1)</f>
        <v>0</v>
      </c>
      <c r="G470">
        <f>IF(_xlfn.IFNA(VLOOKUP($B470,'ŠIFRANT ZA INDUSTRY'!B:B,1,0),0)=0,0,1)</f>
        <v>0</v>
      </c>
      <c r="H470">
        <f>IF(_xlfn.IFNA(VLOOKUP($B470,'ŠIFRANT ZA INDUSTRY'!C:C,1,0),0)=0,0,1)</f>
        <v>0</v>
      </c>
      <c r="I470">
        <f>IF(_xlfn.IFNA(VLOOKUP($B470,'ŠIFRANT ZA INDUSTRY'!D:D,1,0),0)=0,0,1)</f>
        <v>0</v>
      </c>
      <c r="J470">
        <f>IF(_xlfn.IFNA(VLOOKUP($B470,'ŠIFRANT ZA INDUSTRY'!E:E,1,0),0)=0,0,1)</f>
        <v>0</v>
      </c>
      <c r="K470">
        <f>IF(_xlfn.IFNA(VLOOKUP($B470,'ŠIFRANT ZA INDUSTRY'!F:F,1,0),0)=0,0,1)</f>
        <v>0</v>
      </c>
      <c r="L470">
        <f>IF(_xlfn.IFNA(VLOOKUP($B470,'ŠIFRANT ZA INDUSTRY'!G:G,1,0),0)=0,0,1)</f>
        <v>0</v>
      </c>
      <c r="M470">
        <f>IF(_xlfn.IFNA(VLOOKUP($B470,'ŠIFRANT ZA INDUSTRY'!H:H,1,0),0)=0,0,1)</f>
        <v>1</v>
      </c>
      <c r="N470">
        <f>IF(_xlfn.IFNA(VLOOKUP($B470,'ŠIFRANT ZA INDUSTRY'!I:I,1,0),0)=0,0,1)</f>
        <v>0</v>
      </c>
      <c r="O470">
        <f>IF(_xlfn.IFNA(VLOOKUP($B470,'ŠIFRANT ZA INDUSTRY'!J:J,1,0),0)=0,0,1)</f>
        <v>0</v>
      </c>
      <c r="P470">
        <f>IF(_xlfn.IFNA(VLOOKUP($B470,'ŠIFRANT ZA INDUSTRY'!K:K,1,0),0)=0,0,1)</f>
        <v>0</v>
      </c>
      <c r="Q470">
        <f>IF(_xlfn.IFNA(VLOOKUP($B470,'ŠIFRANT ZA INDUSTRY'!L:L,1,0),0)=0,0,1)</f>
        <v>0</v>
      </c>
      <c r="R470">
        <f>IF(_xlfn.IFNA(VLOOKUP($B470,'ŠIFRANT ZA INDUSTRY'!M:M,1,0),0)=0,0,1)</f>
        <v>0</v>
      </c>
      <c r="S470">
        <f>IF(_xlfn.IFNA(VLOOKUP($B470,'ŠIFRANT ZA INDUSTRY'!N:N,1,0),0)=0,0,1)</f>
        <v>0</v>
      </c>
      <c r="T470" t="b">
        <f t="shared" si="33"/>
        <v>1</v>
      </c>
    </row>
    <row r="471" spans="1:20" x14ac:dyDescent="0.3">
      <c r="A471" t="str">
        <f t="shared" si="32"/>
        <v>58.19</v>
      </c>
      <c r="B471" s="44" t="s">
        <v>1316</v>
      </c>
      <c r="C471" s="25"/>
      <c r="D471" s="25" t="s">
        <v>1315</v>
      </c>
      <c r="E471">
        <f t="shared" si="34"/>
        <v>1</v>
      </c>
      <c r="F471">
        <f>IF(_xlfn.IFNA(VLOOKUP(B471,'ŠIFRANT ZA INDUSTRY'!A:A,1,0),0)=0,0,1)</f>
        <v>0</v>
      </c>
      <c r="G471">
        <f>IF(_xlfn.IFNA(VLOOKUP($B471,'ŠIFRANT ZA INDUSTRY'!B:B,1,0),0)=0,0,1)</f>
        <v>0</v>
      </c>
      <c r="H471">
        <f>IF(_xlfn.IFNA(VLOOKUP($B471,'ŠIFRANT ZA INDUSTRY'!C:C,1,0),0)=0,0,1)</f>
        <v>0</v>
      </c>
      <c r="I471">
        <f>IF(_xlfn.IFNA(VLOOKUP($B471,'ŠIFRANT ZA INDUSTRY'!D:D,1,0),0)=0,0,1)</f>
        <v>0</v>
      </c>
      <c r="J471">
        <f>IF(_xlfn.IFNA(VLOOKUP($B471,'ŠIFRANT ZA INDUSTRY'!E:E,1,0),0)=0,0,1)</f>
        <v>0</v>
      </c>
      <c r="K471">
        <f>IF(_xlfn.IFNA(VLOOKUP($B471,'ŠIFRANT ZA INDUSTRY'!F:F,1,0),0)=0,0,1)</f>
        <v>0</v>
      </c>
      <c r="L471">
        <f>IF(_xlfn.IFNA(VLOOKUP($B471,'ŠIFRANT ZA INDUSTRY'!G:G,1,0),0)=0,0,1)</f>
        <v>0</v>
      </c>
      <c r="M471">
        <f>IF(_xlfn.IFNA(VLOOKUP($B471,'ŠIFRANT ZA INDUSTRY'!H:H,1,0),0)=0,0,1)</f>
        <v>0</v>
      </c>
      <c r="N471">
        <f>IF(_xlfn.IFNA(VLOOKUP($B471,'ŠIFRANT ZA INDUSTRY'!I:I,1,0),0)=0,0,1)</f>
        <v>0</v>
      </c>
      <c r="O471">
        <f>IF(_xlfn.IFNA(VLOOKUP($B471,'ŠIFRANT ZA INDUSTRY'!J:J,1,0),0)=0,0,1)</f>
        <v>0</v>
      </c>
      <c r="P471">
        <f>IF(_xlfn.IFNA(VLOOKUP($B471,'ŠIFRANT ZA INDUSTRY'!K:K,1,0),0)=0,0,1)</f>
        <v>0</v>
      </c>
      <c r="Q471">
        <f>IF(_xlfn.IFNA(VLOOKUP($B471,'ŠIFRANT ZA INDUSTRY'!L:L,1,0),0)=0,0,1)</f>
        <v>0</v>
      </c>
      <c r="R471">
        <f>IF(_xlfn.IFNA(VLOOKUP($B471,'ŠIFRANT ZA INDUSTRY'!M:M,1,0),0)=0,0,1)</f>
        <v>0</v>
      </c>
      <c r="S471">
        <f>IF(_xlfn.IFNA(VLOOKUP($B471,'ŠIFRANT ZA INDUSTRY'!N:N,1,0),0)=0,0,1)</f>
        <v>0</v>
      </c>
      <c r="T471" t="b">
        <f t="shared" si="33"/>
        <v>0</v>
      </c>
    </row>
    <row r="472" spans="1:20" x14ac:dyDescent="0.3">
      <c r="A472" t="str">
        <f t="shared" si="32"/>
        <v>58.21</v>
      </c>
      <c r="B472" s="44" t="s">
        <v>1318</v>
      </c>
      <c r="C472" s="25"/>
      <c r="D472" s="25" t="s">
        <v>1317</v>
      </c>
      <c r="E472">
        <f t="shared" si="34"/>
        <v>1</v>
      </c>
      <c r="F472">
        <f>IF(_xlfn.IFNA(VLOOKUP(B472,'ŠIFRANT ZA INDUSTRY'!A:A,1,0),0)=0,0,1)</f>
        <v>0</v>
      </c>
      <c r="G472">
        <f>IF(_xlfn.IFNA(VLOOKUP($B472,'ŠIFRANT ZA INDUSTRY'!B:B,1,0),0)=0,0,1)</f>
        <v>0</v>
      </c>
      <c r="H472">
        <f>IF(_xlfn.IFNA(VLOOKUP($B472,'ŠIFRANT ZA INDUSTRY'!C:C,1,0),0)=0,0,1)</f>
        <v>0</v>
      </c>
      <c r="I472">
        <f>IF(_xlfn.IFNA(VLOOKUP($B472,'ŠIFRANT ZA INDUSTRY'!D:D,1,0),0)=0,0,1)</f>
        <v>0</v>
      </c>
      <c r="J472">
        <f>IF(_xlfn.IFNA(VLOOKUP($B472,'ŠIFRANT ZA INDUSTRY'!E:E,1,0),0)=0,0,1)</f>
        <v>0</v>
      </c>
      <c r="K472">
        <f>IF(_xlfn.IFNA(VLOOKUP($B472,'ŠIFRANT ZA INDUSTRY'!F:F,1,0),0)=0,0,1)</f>
        <v>0</v>
      </c>
      <c r="L472">
        <f>IF(_xlfn.IFNA(VLOOKUP($B472,'ŠIFRANT ZA INDUSTRY'!G:G,1,0),0)=0,0,1)</f>
        <v>0</v>
      </c>
      <c r="M472">
        <f>IF(_xlfn.IFNA(VLOOKUP($B472,'ŠIFRANT ZA INDUSTRY'!H:H,1,0),0)=0,0,1)</f>
        <v>0</v>
      </c>
      <c r="N472">
        <f>IF(_xlfn.IFNA(VLOOKUP($B472,'ŠIFRANT ZA INDUSTRY'!I:I,1,0),0)=0,0,1)</f>
        <v>0</v>
      </c>
      <c r="O472">
        <f>IF(_xlfn.IFNA(VLOOKUP($B472,'ŠIFRANT ZA INDUSTRY'!J:J,1,0),0)=0,0,1)</f>
        <v>0</v>
      </c>
      <c r="P472">
        <f>IF(_xlfn.IFNA(VLOOKUP($B472,'ŠIFRANT ZA INDUSTRY'!K:K,1,0),0)=0,0,1)</f>
        <v>0</v>
      </c>
      <c r="Q472">
        <f>IF(_xlfn.IFNA(VLOOKUP($B472,'ŠIFRANT ZA INDUSTRY'!L:L,1,0),0)=0,0,1)</f>
        <v>0</v>
      </c>
      <c r="R472">
        <f>IF(_xlfn.IFNA(VLOOKUP($B472,'ŠIFRANT ZA INDUSTRY'!M:M,1,0),0)=0,0,1)</f>
        <v>0</v>
      </c>
      <c r="S472">
        <f>IF(_xlfn.IFNA(VLOOKUP($B472,'ŠIFRANT ZA INDUSTRY'!N:N,1,0),0)=0,0,1)</f>
        <v>0</v>
      </c>
      <c r="T472" t="b">
        <f t="shared" si="33"/>
        <v>0</v>
      </c>
    </row>
    <row r="473" spans="1:20" x14ac:dyDescent="0.3">
      <c r="A473" t="str">
        <f t="shared" si="32"/>
        <v>58.29</v>
      </c>
      <c r="B473" s="44" t="s">
        <v>1320</v>
      </c>
      <c r="C473" s="25"/>
      <c r="D473" s="25" t="s">
        <v>1319</v>
      </c>
      <c r="E473">
        <f t="shared" si="34"/>
        <v>1</v>
      </c>
      <c r="F473">
        <f>IF(_xlfn.IFNA(VLOOKUP(B473,'ŠIFRANT ZA INDUSTRY'!A:A,1,0),0)=0,0,1)</f>
        <v>0</v>
      </c>
      <c r="G473">
        <f>IF(_xlfn.IFNA(VLOOKUP($B473,'ŠIFRANT ZA INDUSTRY'!B:B,1,0),0)=0,0,1)</f>
        <v>0</v>
      </c>
      <c r="H473">
        <f>IF(_xlfn.IFNA(VLOOKUP($B473,'ŠIFRANT ZA INDUSTRY'!C:C,1,0),0)=0,0,1)</f>
        <v>0</v>
      </c>
      <c r="I473">
        <f>IF(_xlfn.IFNA(VLOOKUP($B473,'ŠIFRANT ZA INDUSTRY'!D:D,1,0),0)=0,0,1)</f>
        <v>0</v>
      </c>
      <c r="J473">
        <f>IF(_xlfn.IFNA(VLOOKUP($B473,'ŠIFRANT ZA INDUSTRY'!E:E,1,0),0)=0,0,1)</f>
        <v>0</v>
      </c>
      <c r="K473">
        <f>IF(_xlfn.IFNA(VLOOKUP($B473,'ŠIFRANT ZA INDUSTRY'!F:F,1,0),0)=0,0,1)</f>
        <v>0</v>
      </c>
      <c r="L473">
        <f>IF(_xlfn.IFNA(VLOOKUP($B473,'ŠIFRANT ZA INDUSTRY'!G:G,1,0),0)=0,0,1)</f>
        <v>0</v>
      </c>
      <c r="M473">
        <f>IF(_xlfn.IFNA(VLOOKUP($B473,'ŠIFRANT ZA INDUSTRY'!H:H,1,0),0)=0,0,1)</f>
        <v>0</v>
      </c>
      <c r="N473">
        <f>IF(_xlfn.IFNA(VLOOKUP($B473,'ŠIFRANT ZA INDUSTRY'!I:I,1,0),0)=0,0,1)</f>
        <v>0</v>
      </c>
      <c r="O473">
        <f>IF(_xlfn.IFNA(VLOOKUP($B473,'ŠIFRANT ZA INDUSTRY'!J:J,1,0),0)=0,0,1)</f>
        <v>0</v>
      </c>
      <c r="P473">
        <f>IF(_xlfn.IFNA(VLOOKUP($B473,'ŠIFRANT ZA INDUSTRY'!K:K,1,0),0)=0,0,1)</f>
        <v>0</v>
      </c>
      <c r="Q473">
        <f>IF(_xlfn.IFNA(VLOOKUP($B473,'ŠIFRANT ZA INDUSTRY'!L:L,1,0),0)=0,0,1)</f>
        <v>0</v>
      </c>
      <c r="R473">
        <f>IF(_xlfn.IFNA(VLOOKUP($B473,'ŠIFRANT ZA INDUSTRY'!M:M,1,0),0)=0,0,1)</f>
        <v>0</v>
      </c>
      <c r="S473">
        <f>IF(_xlfn.IFNA(VLOOKUP($B473,'ŠIFRANT ZA INDUSTRY'!N:N,1,0),0)=0,0,1)</f>
        <v>0</v>
      </c>
      <c r="T473" t="b">
        <f t="shared" si="33"/>
        <v>0</v>
      </c>
    </row>
    <row r="474" spans="1:20" x14ac:dyDescent="0.3">
      <c r="A474" t="str">
        <f t="shared" si="32"/>
        <v>59.11</v>
      </c>
      <c r="B474" s="44" t="s">
        <v>1322</v>
      </c>
      <c r="C474" s="25"/>
      <c r="D474" s="25" t="s">
        <v>1321</v>
      </c>
      <c r="E474">
        <f t="shared" si="34"/>
        <v>1</v>
      </c>
      <c r="F474">
        <f>IF(_xlfn.IFNA(VLOOKUP(B474,'ŠIFRANT ZA INDUSTRY'!A:A,1,0),0)=0,0,1)</f>
        <v>0</v>
      </c>
      <c r="G474">
        <f>IF(_xlfn.IFNA(VLOOKUP($B474,'ŠIFRANT ZA INDUSTRY'!B:B,1,0),0)=0,0,1)</f>
        <v>0</v>
      </c>
      <c r="H474">
        <f>IF(_xlfn.IFNA(VLOOKUP($B474,'ŠIFRANT ZA INDUSTRY'!C:C,1,0),0)=0,0,1)</f>
        <v>0</v>
      </c>
      <c r="I474">
        <f>IF(_xlfn.IFNA(VLOOKUP($B474,'ŠIFRANT ZA INDUSTRY'!D:D,1,0),0)=0,0,1)</f>
        <v>0</v>
      </c>
      <c r="J474">
        <f>IF(_xlfn.IFNA(VLOOKUP($B474,'ŠIFRANT ZA INDUSTRY'!E:E,1,0),0)=0,0,1)</f>
        <v>0</v>
      </c>
      <c r="K474">
        <f>IF(_xlfn.IFNA(VLOOKUP($B474,'ŠIFRANT ZA INDUSTRY'!F:F,1,0),0)=0,0,1)</f>
        <v>0</v>
      </c>
      <c r="L474">
        <f>IF(_xlfn.IFNA(VLOOKUP($B474,'ŠIFRANT ZA INDUSTRY'!G:G,1,0),0)=0,0,1)</f>
        <v>0</v>
      </c>
      <c r="M474">
        <f>IF(_xlfn.IFNA(VLOOKUP($B474,'ŠIFRANT ZA INDUSTRY'!H:H,1,0),0)=0,0,1)</f>
        <v>0</v>
      </c>
      <c r="N474">
        <f>IF(_xlfn.IFNA(VLOOKUP($B474,'ŠIFRANT ZA INDUSTRY'!I:I,1,0),0)=0,0,1)</f>
        <v>0</v>
      </c>
      <c r="O474">
        <f>IF(_xlfn.IFNA(VLOOKUP($B474,'ŠIFRANT ZA INDUSTRY'!J:J,1,0),0)=0,0,1)</f>
        <v>0</v>
      </c>
      <c r="P474">
        <f>IF(_xlfn.IFNA(VLOOKUP($B474,'ŠIFRANT ZA INDUSTRY'!K:K,1,0),0)=0,0,1)</f>
        <v>0</v>
      </c>
      <c r="Q474">
        <f>IF(_xlfn.IFNA(VLOOKUP($B474,'ŠIFRANT ZA INDUSTRY'!L:L,1,0),0)=0,0,1)</f>
        <v>0</v>
      </c>
      <c r="R474">
        <f>IF(_xlfn.IFNA(VLOOKUP($B474,'ŠIFRANT ZA INDUSTRY'!M:M,1,0),0)=0,0,1)</f>
        <v>0</v>
      </c>
      <c r="S474">
        <f>IF(_xlfn.IFNA(VLOOKUP($B474,'ŠIFRANT ZA INDUSTRY'!N:N,1,0),0)=0,0,1)</f>
        <v>0</v>
      </c>
      <c r="T474" t="b">
        <f t="shared" si="33"/>
        <v>0</v>
      </c>
    </row>
    <row r="475" spans="1:20" x14ac:dyDescent="0.3">
      <c r="A475" t="str">
        <f t="shared" si="32"/>
        <v>59.12</v>
      </c>
      <c r="B475" s="44" t="s">
        <v>1324</v>
      </c>
      <c r="C475" s="25"/>
      <c r="D475" s="25" t="s">
        <v>1323</v>
      </c>
      <c r="E475">
        <f t="shared" si="34"/>
        <v>1</v>
      </c>
      <c r="F475">
        <f>IF(_xlfn.IFNA(VLOOKUP(B475,'ŠIFRANT ZA INDUSTRY'!A:A,1,0),0)=0,0,1)</f>
        <v>0</v>
      </c>
      <c r="G475">
        <f>IF(_xlfn.IFNA(VLOOKUP($B475,'ŠIFRANT ZA INDUSTRY'!B:B,1,0),0)=0,0,1)</f>
        <v>0</v>
      </c>
      <c r="H475">
        <f>IF(_xlfn.IFNA(VLOOKUP($B475,'ŠIFRANT ZA INDUSTRY'!C:C,1,0),0)=0,0,1)</f>
        <v>0</v>
      </c>
      <c r="I475">
        <f>IF(_xlfn.IFNA(VLOOKUP($B475,'ŠIFRANT ZA INDUSTRY'!D:D,1,0),0)=0,0,1)</f>
        <v>0</v>
      </c>
      <c r="J475">
        <f>IF(_xlfn.IFNA(VLOOKUP($B475,'ŠIFRANT ZA INDUSTRY'!E:E,1,0),0)=0,0,1)</f>
        <v>0</v>
      </c>
      <c r="K475">
        <f>IF(_xlfn.IFNA(VLOOKUP($B475,'ŠIFRANT ZA INDUSTRY'!F:F,1,0),0)=0,0,1)</f>
        <v>0</v>
      </c>
      <c r="L475">
        <f>IF(_xlfn.IFNA(VLOOKUP($B475,'ŠIFRANT ZA INDUSTRY'!G:G,1,0),0)=0,0,1)</f>
        <v>0</v>
      </c>
      <c r="M475">
        <f>IF(_xlfn.IFNA(VLOOKUP($B475,'ŠIFRANT ZA INDUSTRY'!H:H,1,0),0)=0,0,1)</f>
        <v>0</v>
      </c>
      <c r="N475">
        <f>IF(_xlfn.IFNA(VLOOKUP($B475,'ŠIFRANT ZA INDUSTRY'!I:I,1,0),0)=0,0,1)</f>
        <v>0</v>
      </c>
      <c r="O475">
        <f>IF(_xlfn.IFNA(VLOOKUP($B475,'ŠIFRANT ZA INDUSTRY'!J:J,1,0),0)=0,0,1)</f>
        <v>0</v>
      </c>
      <c r="P475">
        <f>IF(_xlfn.IFNA(VLOOKUP($B475,'ŠIFRANT ZA INDUSTRY'!K:K,1,0),0)=0,0,1)</f>
        <v>0</v>
      </c>
      <c r="Q475">
        <f>IF(_xlfn.IFNA(VLOOKUP($B475,'ŠIFRANT ZA INDUSTRY'!L:L,1,0),0)=0,0,1)</f>
        <v>0</v>
      </c>
      <c r="R475">
        <f>IF(_xlfn.IFNA(VLOOKUP($B475,'ŠIFRANT ZA INDUSTRY'!M:M,1,0),0)=0,0,1)</f>
        <v>0</v>
      </c>
      <c r="S475">
        <f>IF(_xlfn.IFNA(VLOOKUP($B475,'ŠIFRANT ZA INDUSTRY'!N:N,1,0),0)=0,0,1)</f>
        <v>0</v>
      </c>
      <c r="T475" t="b">
        <f t="shared" si="33"/>
        <v>0</v>
      </c>
    </row>
    <row r="476" spans="1:20" x14ac:dyDescent="0.3">
      <c r="A476" t="str">
        <f t="shared" si="32"/>
        <v>59.13</v>
      </c>
      <c r="B476" s="44" t="s">
        <v>1326</v>
      </c>
      <c r="C476" s="25"/>
      <c r="D476" s="25" t="s">
        <v>1325</v>
      </c>
      <c r="E476">
        <f t="shared" si="34"/>
        <v>1</v>
      </c>
      <c r="F476">
        <f>IF(_xlfn.IFNA(VLOOKUP(B476,'ŠIFRANT ZA INDUSTRY'!A:A,1,0),0)=0,0,1)</f>
        <v>0</v>
      </c>
      <c r="G476">
        <f>IF(_xlfn.IFNA(VLOOKUP($B476,'ŠIFRANT ZA INDUSTRY'!B:B,1,0),0)=0,0,1)</f>
        <v>0</v>
      </c>
      <c r="H476">
        <f>IF(_xlfn.IFNA(VLOOKUP($B476,'ŠIFRANT ZA INDUSTRY'!C:C,1,0),0)=0,0,1)</f>
        <v>0</v>
      </c>
      <c r="I476">
        <f>IF(_xlfn.IFNA(VLOOKUP($B476,'ŠIFRANT ZA INDUSTRY'!D:D,1,0),0)=0,0,1)</f>
        <v>0</v>
      </c>
      <c r="J476">
        <f>IF(_xlfn.IFNA(VLOOKUP($B476,'ŠIFRANT ZA INDUSTRY'!E:E,1,0),0)=0,0,1)</f>
        <v>0</v>
      </c>
      <c r="K476">
        <f>IF(_xlfn.IFNA(VLOOKUP($B476,'ŠIFRANT ZA INDUSTRY'!F:F,1,0),0)=0,0,1)</f>
        <v>0</v>
      </c>
      <c r="L476">
        <f>IF(_xlfn.IFNA(VLOOKUP($B476,'ŠIFRANT ZA INDUSTRY'!G:G,1,0),0)=0,0,1)</f>
        <v>0</v>
      </c>
      <c r="M476">
        <f>IF(_xlfn.IFNA(VLOOKUP($B476,'ŠIFRANT ZA INDUSTRY'!H:H,1,0),0)=0,0,1)</f>
        <v>0</v>
      </c>
      <c r="N476">
        <f>IF(_xlfn.IFNA(VLOOKUP($B476,'ŠIFRANT ZA INDUSTRY'!I:I,1,0),0)=0,0,1)</f>
        <v>0</v>
      </c>
      <c r="O476">
        <f>IF(_xlfn.IFNA(VLOOKUP($B476,'ŠIFRANT ZA INDUSTRY'!J:J,1,0),0)=0,0,1)</f>
        <v>0</v>
      </c>
      <c r="P476">
        <f>IF(_xlfn.IFNA(VLOOKUP($B476,'ŠIFRANT ZA INDUSTRY'!K:K,1,0),0)=0,0,1)</f>
        <v>0</v>
      </c>
      <c r="Q476">
        <f>IF(_xlfn.IFNA(VLOOKUP($B476,'ŠIFRANT ZA INDUSTRY'!L:L,1,0),0)=0,0,1)</f>
        <v>0</v>
      </c>
      <c r="R476">
        <f>IF(_xlfn.IFNA(VLOOKUP($B476,'ŠIFRANT ZA INDUSTRY'!M:M,1,0),0)=0,0,1)</f>
        <v>0</v>
      </c>
      <c r="S476">
        <f>IF(_xlfn.IFNA(VLOOKUP($B476,'ŠIFRANT ZA INDUSTRY'!N:N,1,0),0)=0,0,1)</f>
        <v>0</v>
      </c>
      <c r="T476" t="b">
        <f t="shared" si="33"/>
        <v>0</v>
      </c>
    </row>
    <row r="477" spans="1:20" x14ac:dyDescent="0.3">
      <c r="A477" t="str">
        <f t="shared" si="32"/>
        <v>59.14</v>
      </c>
      <c r="B477" s="44" t="s">
        <v>1328</v>
      </c>
      <c r="C477" s="25"/>
      <c r="D477" s="25" t="s">
        <v>1327</v>
      </c>
      <c r="E477">
        <f t="shared" si="34"/>
        <v>1</v>
      </c>
      <c r="F477">
        <f>IF(_xlfn.IFNA(VLOOKUP(B477,'ŠIFRANT ZA INDUSTRY'!A:A,1,0),0)=0,0,1)</f>
        <v>0</v>
      </c>
      <c r="G477">
        <f>IF(_xlfn.IFNA(VLOOKUP($B477,'ŠIFRANT ZA INDUSTRY'!B:B,1,0),0)=0,0,1)</f>
        <v>0</v>
      </c>
      <c r="H477">
        <f>IF(_xlfn.IFNA(VLOOKUP($B477,'ŠIFRANT ZA INDUSTRY'!C:C,1,0),0)=0,0,1)</f>
        <v>0</v>
      </c>
      <c r="I477">
        <f>IF(_xlfn.IFNA(VLOOKUP($B477,'ŠIFRANT ZA INDUSTRY'!D:D,1,0),0)=0,0,1)</f>
        <v>0</v>
      </c>
      <c r="J477">
        <f>IF(_xlfn.IFNA(VLOOKUP($B477,'ŠIFRANT ZA INDUSTRY'!E:E,1,0),0)=0,0,1)</f>
        <v>0</v>
      </c>
      <c r="K477">
        <f>IF(_xlfn.IFNA(VLOOKUP($B477,'ŠIFRANT ZA INDUSTRY'!F:F,1,0),0)=0,0,1)</f>
        <v>0</v>
      </c>
      <c r="L477">
        <f>IF(_xlfn.IFNA(VLOOKUP($B477,'ŠIFRANT ZA INDUSTRY'!G:G,1,0),0)=0,0,1)</f>
        <v>0</v>
      </c>
      <c r="M477">
        <f>IF(_xlfn.IFNA(VLOOKUP($B477,'ŠIFRANT ZA INDUSTRY'!H:H,1,0),0)=0,0,1)</f>
        <v>0</v>
      </c>
      <c r="N477">
        <f>IF(_xlfn.IFNA(VLOOKUP($B477,'ŠIFRANT ZA INDUSTRY'!I:I,1,0),0)=0,0,1)</f>
        <v>0</v>
      </c>
      <c r="O477">
        <f>IF(_xlfn.IFNA(VLOOKUP($B477,'ŠIFRANT ZA INDUSTRY'!J:J,1,0),0)=0,0,1)</f>
        <v>0</v>
      </c>
      <c r="P477">
        <f>IF(_xlfn.IFNA(VLOOKUP($B477,'ŠIFRANT ZA INDUSTRY'!K:K,1,0),0)=0,0,1)</f>
        <v>0</v>
      </c>
      <c r="Q477">
        <f>IF(_xlfn.IFNA(VLOOKUP($B477,'ŠIFRANT ZA INDUSTRY'!L:L,1,0),0)=0,0,1)</f>
        <v>0</v>
      </c>
      <c r="R477">
        <f>IF(_xlfn.IFNA(VLOOKUP($B477,'ŠIFRANT ZA INDUSTRY'!M:M,1,0),0)=0,0,1)</f>
        <v>0</v>
      </c>
      <c r="S477">
        <f>IF(_xlfn.IFNA(VLOOKUP($B477,'ŠIFRANT ZA INDUSTRY'!N:N,1,0),0)=0,0,1)</f>
        <v>0</v>
      </c>
      <c r="T477" t="b">
        <f t="shared" si="33"/>
        <v>0</v>
      </c>
    </row>
    <row r="478" spans="1:20" x14ac:dyDescent="0.3">
      <c r="A478" t="str">
        <f t="shared" si="32"/>
        <v>59.20</v>
      </c>
      <c r="B478" s="44" t="s">
        <v>1330</v>
      </c>
      <c r="C478" s="25"/>
      <c r="D478" s="25" t="s">
        <v>1329</v>
      </c>
      <c r="E478">
        <f t="shared" si="34"/>
        <v>1</v>
      </c>
      <c r="F478">
        <f>IF(_xlfn.IFNA(VLOOKUP(B478,'ŠIFRANT ZA INDUSTRY'!A:A,1,0),0)=0,0,1)</f>
        <v>0</v>
      </c>
      <c r="G478">
        <f>IF(_xlfn.IFNA(VLOOKUP($B478,'ŠIFRANT ZA INDUSTRY'!B:B,1,0),0)=0,0,1)</f>
        <v>0</v>
      </c>
      <c r="H478">
        <f>IF(_xlfn.IFNA(VLOOKUP($B478,'ŠIFRANT ZA INDUSTRY'!C:C,1,0),0)=0,0,1)</f>
        <v>0</v>
      </c>
      <c r="I478">
        <f>IF(_xlfn.IFNA(VLOOKUP($B478,'ŠIFRANT ZA INDUSTRY'!D:D,1,0),0)=0,0,1)</f>
        <v>0</v>
      </c>
      <c r="J478">
        <f>IF(_xlfn.IFNA(VLOOKUP($B478,'ŠIFRANT ZA INDUSTRY'!E:E,1,0),0)=0,0,1)</f>
        <v>0</v>
      </c>
      <c r="K478">
        <f>IF(_xlfn.IFNA(VLOOKUP($B478,'ŠIFRANT ZA INDUSTRY'!F:F,1,0),0)=0,0,1)</f>
        <v>0</v>
      </c>
      <c r="L478">
        <f>IF(_xlfn.IFNA(VLOOKUP($B478,'ŠIFRANT ZA INDUSTRY'!G:G,1,0),0)=0,0,1)</f>
        <v>0</v>
      </c>
      <c r="M478">
        <f>IF(_xlfn.IFNA(VLOOKUP($B478,'ŠIFRANT ZA INDUSTRY'!H:H,1,0),0)=0,0,1)</f>
        <v>0</v>
      </c>
      <c r="N478">
        <f>IF(_xlfn.IFNA(VLOOKUP($B478,'ŠIFRANT ZA INDUSTRY'!I:I,1,0),0)=0,0,1)</f>
        <v>0</v>
      </c>
      <c r="O478">
        <f>IF(_xlfn.IFNA(VLOOKUP($B478,'ŠIFRANT ZA INDUSTRY'!J:J,1,0),0)=0,0,1)</f>
        <v>0</v>
      </c>
      <c r="P478">
        <f>IF(_xlfn.IFNA(VLOOKUP($B478,'ŠIFRANT ZA INDUSTRY'!K:K,1,0),0)=0,0,1)</f>
        <v>0</v>
      </c>
      <c r="Q478">
        <f>IF(_xlfn.IFNA(VLOOKUP($B478,'ŠIFRANT ZA INDUSTRY'!L:L,1,0),0)=0,0,1)</f>
        <v>0</v>
      </c>
      <c r="R478">
        <f>IF(_xlfn.IFNA(VLOOKUP($B478,'ŠIFRANT ZA INDUSTRY'!M:M,1,0),0)=0,0,1)</f>
        <v>0</v>
      </c>
      <c r="S478">
        <f>IF(_xlfn.IFNA(VLOOKUP($B478,'ŠIFRANT ZA INDUSTRY'!N:N,1,0),0)=0,0,1)</f>
        <v>0</v>
      </c>
      <c r="T478" t="b">
        <f t="shared" si="33"/>
        <v>0</v>
      </c>
    </row>
    <row r="479" spans="1:20" x14ac:dyDescent="0.3">
      <c r="A479" t="str">
        <f t="shared" si="32"/>
        <v>60.10</v>
      </c>
      <c r="B479" s="44" t="s">
        <v>1332</v>
      </c>
      <c r="C479" s="25"/>
      <c r="D479" s="25" t="s">
        <v>1331</v>
      </c>
      <c r="E479">
        <f t="shared" si="34"/>
        <v>1</v>
      </c>
      <c r="F479">
        <f>IF(_xlfn.IFNA(VLOOKUP(B479,'ŠIFRANT ZA INDUSTRY'!A:A,1,0),0)=0,0,1)</f>
        <v>0</v>
      </c>
      <c r="G479">
        <f>IF(_xlfn.IFNA(VLOOKUP($B479,'ŠIFRANT ZA INDUSTRY'!B:B,1,0),0)=0,0,1)</f>
        <v>0</v>
      </c>
      <c r="H479">
        <f>IF(_xlfn.IFNA(VLOOKUP($B479,'ŠIFRANT ZA INDUSTRY'!C:C,1,0),0)=0,0,1)</f>
        <v>0</v>
      </c>
      <c r="I479">
        <f>IF(_xlfn.IFNA(VLOOKUP($B479,'ŠIFRANT ZA INDUSTRY'!D:D,1,0),0)=0,0,1)</f>
        <v>0</v>
      </c>
      <c r="J479">
        <f>IF(_xlfn.IFNA(VLOOKUP($B479,'ŠIFRANT ZA INDUSTRY'!E:E,1,0),0)=0,0,1)</f>
        <v>0</v>
      </c>
      <c r="K479">
        <f>IF(_xlfn.IFNA(VLOOKUP($B479,'ŠIFRANT ZA INDUSTRY'!F:F,1,0),0)=0,0,1)</f>
        <v>0</v>
      </c>
      <c r="L479">
        <f>IF(_xlfn.IFNA(VLOOKUP($B479,'ŠIFRANT ZA INDUSTRY'!G:G,1,0),0)=0,0,1)</f>
        <v>0</v>
      </c>
      <c r="M479">
        <f>IF(_xlfn.IFNA(VLOOKUP($B479,'ŠIFRANT ZA INDUSTRY'!H:H,1,0),0)=0,0,1)</f>
        <v>0</v>
      </c>
      <c r="N479">
        <f>IF(_xlfn.IFNA(VLOOKUP($B479,'ŠIFRANT ZA INDUSTRY'!I:I,1,0),0)=0,0,1)</f>
        <v>0</v>
      </c>
      <c r="O479">
        <f>IF(_xlfn.IFNA(VLOOKUP($B479,'ŠIFRANT ZA INDUSTRY'!J:J,1,0),0)=0,0,1)</f>
        <v>0</v>
      </c>
      <c r="P479">
        <f>IF(_xlfn.IFNA(VLOOKUP($B479,'ŠIFRANT ZA INDUSTRY'!K:K,1,0),0)=0,0,1)</f>
        <v>0</v>
      </c>
      <c r="Q479">
        <f>IF(_xlfn.IFNA(VLOOKUP($B479,'ŠIFRANT ZA INDUSTRY'!L:L,1,0),0)=0,0,1)</f>
        <v>0</v>
      </c>
      <c r="R479">
        <f>IF(_xlfn.IFNA(VLOOKUP($B479,'ŠIFRANT ZA INDUSTRY'!M:M,1,0),0)=0,0,1)</f>
        <v>0</v>
      </c>
      <c r="S479">
        <f>IF(_xlfn.IFNA(VLOOKUP($B479,'ŠIFRANT ZA INDUSTRY'!N:N,1,0),0)=0,0,1)</f>
        <v>0</v>
      </c>
      <c r="T479" t="b">
        <f t="shared" si="33"/>
        <v>0</v>
      </c>
    </row>
    <row r="480" spans="1:20" x14ac:dyDescent="0.3">
      <c r="A480" t="str">
        <f t="shared" si="32"/>
        <v>60.20</v>
      </c>
      <c r="B480" s="44" t="s">
        <v>1334</v>
      </c>
      <c r="C480" s="25"/>
      <c r="D480" s="25" t="s">
        <v>1333</v>
      </c>
      <c r="E480">
        <f t="shared" si="34"/>
        <v>1</v>
      </c>
      <c r="F480">
        <f>IF(_xlfn.IFNA(VLOOKUP(B480,'ŠIFRANT ZA INDUSTRY'!A:A,1,0),0)=0,0,1)</f>
        <v>0</v>
      </c>
      <c r="G480">
        <f>IF(_xlfn.IFNA(VLOOKUP($B480,'ŠIFRANT ZA INDUSTRY'!B:B,1,0),0)=0,0,1)</f>
        <v>0</v>
      </c>
      <c r="H480">
        <f>IF(_xlfn.IFNA(VLOOKUP($B480,'ŠIFRANT ZA INDUSTRY'!C:C,1,0),0)=0,0,1)</f>
        <v>0</v>
      </c>
      <c r="I480">
        <f>IF(_xlfn.IFNA(VLOOKUP($B480,'ŠIFRANT ZA INDUSTRY'!D:D,1,0),0)=0,0,1)</f>
        <v>0</v>
      </c>
      <c r="J480">
        <f>IF(_xlfn.IFNA(VLOOKUP($B480,'ŠIFRANT ZA INDUSTRY'!E:E,1,0),0)=0,0,1)</f>
        <v>0</v>
      </c>
      <c r="K480">
        <f>IF(_xlfn.IFNA(VLOOKUP($B480,'ŠIFRANT ZA INDUSTRY'!F:F,1,0),0)=0,0,1)</f>
        <v>0</v>
      </c>
      <c r="L480">
        <f>IF(_xlfn.IFNA(VLOOKUP($B480,'ŠIFRANT ZA INDUSTRY'!G:G,1,0),0)=0,0,1)</f>
        <v>0</v>
      </c>
      <c r="M480">
        <f>IF(_xlfn.IFNA(VLOOKUP($B480,'ŠIFRANT ZA INDUSTRY'!H:H,1,0),0)=0,0,1)</f>
        <v>0</v>
      </c>
      <c r="N480">
        <f>IF(_xlfn.IFNA(VLOOKUP($B480,'ŠIFRANT ZA INDUSTRY'!I:I,1,0),0)=0,0,1)</f>
        <v>0</v>
      </c>
      <c r="O480">
        <f>IF(_xlfn.IFNA(VLOOKUP($B480,'ŠIFRANT ZA INDUSTRY'!J:J,1,0),0)=0,0,1)</f>
        <v>0</v>
      </c>
      <c r="P480">
        <f>IF(_xlfn.IFNA(VLOOKUP($B480,'ŠIFRANT ZA INDUSTRY'!K:K,1,0),0)=0,0,1)</f>
        <v>0</v>
      </c>
      <c r="Q480">
        <f>IF(_xlfn.IFNA(VLOOKUP($B480,'ŠIFRANT ZA INDUSTRY'!L:L,1,0),0)=0,0,1)</f>
        <v>0</v>
      </c>
      <c r="R480">
        <f>IF(_xlfn.IFNA(VLOOKUP($B480,'ŠIFRANT ZA INDUSTRY'!M:M,1,0),0)=0,0,1)</f>
        <v>0</v>
      </c>
      <c r="S480">
        <f>IF(_xlfn.IFNA(VLOOKUP($B480,'ŠIFRANT ZA INDUSTRY'!N:N,1,0),0)=0,0,1)</f>
        <v>0</v>
      </c>
      <c r="T480" t="b">
        <f t="shared" si="33"/>
        <v>0</v>
      </c>
    </row>
    <row r="481" spans="1:20" x14ac:dyDescent="0.3">
      <c r="A481" t="str">
        <f t="shared" si="32"/>
        <v>61.10</v>
      </c>
      <c r="B481" s="44" t="s">
        <v>1336</v>
      </c>
      <c r="C481" s="25"/>
      <c r="D481" s="25" t="s">
        <v>1335</v>
      </c>
      <c r="E481">
        <f t="shared" si="34"/>
        <v>1</v>
      </c>
      <c r="F481">
        <f>IF(_xlfn.IFNA(VLOOKUP(B481,'ŠIFRANT ZA INDUSTRY'!A:A,1,0),0)=0,0,1)</f>
        <v>0</v>
      </c>
      <c r="G481">
        <f>IF(_xlfn.IFNA(VLOOKUP($B481,'ŠIFRANT ZA INDUSTRY'!B:B,1,0),0)=0,0,1)</f>
        <v>0</v>
      </c>
      <c r="H481">
        <f>IF(_xlfn.IFNA(VLOOKUP($B481,'ŠIFRANT ZA INDUSTRY'!C:C,1,0),0)=0,0,1)</f>
        <v>0</v>
      </c>
      <c r="I481">
        <f>IF(_xlfn.IFNA(VLOOKUP($B481,'ŠIFRANT ZA INDUSTRY'!D:D,1,0),0)=0,0,1)</f>
        <v>0</v>
      </c>
      <c r="J481">
        <f>IF(_xlfn.IFNA(VLOOKUP($B481,'ŠIFRANT ZA INDUSTRY'!E:E,1,0),0)=0,0,1)</f>
        <v>0</v>
      </c>
      <c r="K481">
        <f>IF(_xlfn.IFNA(VLOOKUP($B481,'ŠIFRANT ZA INDUSTRY'!F:F,1,0),0)=0,0,1)</f>
        <v>0</v>
      </c>
      <c r="L481">
        <f>IF(_xlfn.IFNA(VLOOKUP($B481,'ŠIFRANT ZA INDUSTRY'!G:G,1,0),0)=0,0,1)</f>
        <v>0</v>
      </c>
      <c r="M481">
        <f>IF(_xlfn.IFNA(VLOOKUP($B481,'ŠIFRANT ZA INDUSTRY'!H:H,1,0),0)=0,0,1)</f>
        <v>0</v>
      </c>
      <c r="N481">
        <f>IF(_xlfn.IFNA(VLOOKUP($B481,'ŠIFRANT ZA INDUSTRY'!I:I,1,0),0)=0,0,1)</f>
        <v>0</v>
      </c>
      <c r="O481">
        <f>IF(_xlfn.IFNA(VLOOKUP($B481,'ŠIFRANT ZA INDUSTRY'!J:J,1,0),0)=0,0,1)</f>
        <v>0</v>
      </c>
      <c r="P481">
        <f>IF(_xlfn.IFNA(VLOOKUP($B481,'ŠIFRANT ZA INDUSTRY'!K:K,1,0),0)=0,0,1)</f>
        <v>0</v>
      </c>
      <c r="Q481">
        <f>IF(_xlfn.IFNA(VLOOKUP($B481,'ŠIFRANT ZA INDUSTRY'!L:L,1,0),0)=0,0,1)</f>
        <v>0</v>
      </c>
      <c r="R481">
        <f>IF(_xlfn.IFNA(VLOOKUP($B481,'ŠIFRANT ZA INDUSTRY'!M:M,1,0),0)=0,0,1)</f>
        <v>0</v>
      </c>
      <c r="S481">
        <f>IF(_xlfn.IFNA(VLOOKUP($B481,'ŠIFRANT ZA INDUSTRY'!N:N,1,0),0)=0,0,1)</f>
        <v>0</v>
      </c>
      <c r="T481" t="b">
        <f t="shared" si="33"/>
        <v>0</v>
      </c>
    </row>
    <row r="482" spans="1:20" x14ac:dyDescent="0.3">
      <c r="A482" t="str">
        <f t="shared" si="32"/>
        <v>61.20</v>
      </c>
      <c r="B482" s="44" t="s">
        <v>1338</v>
      </c>
      <c r="C482" s="25"/>
      <c r="D482" s="25" t="s">
        <v>1337</v>
      </c>
      <c r="E482">
        <f t="shared" si="34"/>
        <v>1</v>
      </c>
      <c r="F482">
        <f>IF(_xlfn.IFNA(VLOOKUP(B482,'ŠIFRANT ZA INDUSTRY'!A:A,1,0),0)=0,0,1)</f>
        <v>0</v>
      </c>
      <c r="G482">
        <f>IF(_xlfn.IFNA(VLOOKUP($B482,'ŠIFRANT ZA INDUSTRY'!B:B,1,0),0)=0,0,1)</f>
        <v>0</v>
      </c>
      <c r="H482">
        <f>IF(_xlfn.IFNA(VLOOKUP($B482,'ŠIFRANT ZA INDUSTRY'!C:C,1,0),0)=0,0,1)</f>
        <v>0</v>
      </c>
      <c r="I482">
        <f>IF(_xlfn.IFNA(VLOOKUP($B482,'ŠIFRANT ZA INDUSTRY'!D:D,1,0),0)=0,0,1)</f>
        <v>0</v>
      </c>
      <c r="J482">
        <f>IF(_xlfn.IFNA(VLOOKUP($B482,'ŠIFRANT ZA INDUSTRY'!E:E,1,0),0)=0,0,1)</f>
        <v>0</v>
      </c>
      <c r="K482">
        <f>IF(_xlfn.IFNA(VLOOKUP($B482,'ŠIFRANT ZA INDUSTRY'!F:F,1,0),0)=0,0,1)</f>
        <v>0</v>
      </c>
      <c r="L482">
        <f>IF(_xlfn.IFNA(VLOOKUP($B482,'ŠIFRANT ZA INDUSTRY'!G:G,1,0),0)=0,0,1)</f>
        <v>0</v>
      </c>
      <c r="M482">
        <f>IF(_xlfn.IFNA(VLOOKUP($B482,'ŠIFRANT ZA INDUSTRY'!H:H,1,0),0)=0,0,1)</f>
        <v>0</v>
      </c>
      <c r="N482">
        <f>IF(_xlfn.IFNA(VLOOKUP($B482,'ŠIFRANT ZA INDUSTRY'!I:I,1,0),0)=0,0,1)</f>
        <v>0</v>
      </c>
      <c r="O482">
        <f>IF(_xlfn.IFNA(VLOOKUP($B482,'ŠIFRANT ZA INDUSTRY'!J:J,1,0),0)=0,0,1)</f>
        <v>0</v>
      </c>
      <c r="P482">
        <f>IF(_xlfn.IFNA(VLOOKUP($B482,'ŠIFRANT ZA INDUSTRY'!K:K,1,0),0)=0,0,1)</f>
        <v>0</v>
      </c>
      <c r="Q482">
        <f>IF(_xlfn.IFNA(VLOOKUP($B482,'ŠIFRANT ZA INDUSTRY'!L:L,1,0),0)=0,0,1)</f>
        <v>0</v>
      </c>
      <c r="R482">
        <f>IF(_xlfn.IFNA(VLOOKUP($B482,'ŠIFRANT ZA INDUSTRY'!M:M,1,0),0)=0,0,1)</f>
        <v>0</v>
      </c>
      <c r="S482">
        <f>IF(_xlfn.IFNA(VLOOKUP($B482,'ŠIFRANT ZA INDUSTRY'!N:N,1,0),0)=0,0,1)</f>
        <v>0</v>
      </c>
      <c r="T482" t="b">
        <f t="shared" si="33"/>
        <v>0</v>
      </c>
    </row>
    <row r="483" spans="1:20" x14ac:dyDescent="0.3">
      <c r="A483" t="str">
        <f t="shared" si="32"/>
        <v>61.30</v>
      </c>
      <c r="B483" s="44" t="s">
        <v>1340</v>
      </c>
      <c r="C483" s="25"/>
      <c r="D483" s="25" t="s">
        <v>1339</v>
      </c>
      <c r="E483">
        <f t="shared" si="34"/>
        <v>1</v>
      </c>
      <c r="F483">
        <f>IF(_xlfn.IFNA(VLOOKUP(B483,'ŠIFRANT ZA INDUSTRY'!A:A,1,0),0)=0,0,1)</f>
        <v>0</v>
      </c>
      <c r="G483">
        <f>IF(_xlfn.IFNA(VLOOKUP($B483,'ŠIFRANT ZA INDUSTRY'!B:B,1,0),0)=0,0,1)</f>
        <v>0</v>
      </c>
      <c r="H483">
        <f>IF(_xlfn.IFNA(VLOOKUP($B483,'ŠIFRANT ZA INDUSTRY'!C:C,1,0),0)=0,0,1)</f>
        <v>0</v>
      </c>
      <c r="I483">
        <f>IF(_xlfn.IFNA(VLOOKUP($B483,'ŠIFRANT ZA INDUSTRY'!D:D,1,0),0)=0,0,1)</f>
        <v>0</v>
      </c>
      <c r="J483">
        <f>IF(_xlfn.IFNA(VLOOKUP($B483,'ŠIFRANT ZA INDUSTRY'!E:E,1,0),0)=0,0,1)</f>
        <v>0</v>
      </c>
      <c r="K483">
        <f>IF(_xlfn.IFNA(VLOOKUP($B483,'ŠIFRANT ZA INDUSTRY'!F:F,1,0),0)=0,0,1)</f>
        <v>0</v>
      </c>
      <c r="L483">
        <f>IF(_xlfn.IFNA(VLOOKUP($B483,'ŠIFRANT ZA INDUSTRY'!G:G,1,0),0)=0,0,1)</f>
        <v>0</v>
      </c>
      <c r="M483">
        <f>IF(_xlfn.IFNA(VLOOKUP($B483,'ŠIFRANT ZA INDUSTRY'!H:H,1,0),0)=0,0,1)</f>
        <v>0</v>
      </c>
      <c r="N483">
        <f>IF(_xlfn.IFNA(VLOOKUP($B483,'ŠIFRANT ZA INDUSTRY'!I:I,1,0),0)=0,0,1)</f>
        <v>0</v>
      </c>
      <c r="O483">
        <f>IF(_xlfn.IFNA(VLOOKUP($B483,'ŠIFRANT ZA INDUSTRY'!J:J,1,0),0)=0,0,1)</f>
        <v>0</v>
      </c>
      <c r="P483">
        <f>IF(_xlfn.IFNA(VLOOKUP($B483,'ŠIFRANT ZA INDUSTRY'!K:K,1,0),0)=0,0,1)</f>
        <v>0</v>
      </c>
      <c r="Q483">
        <f>IF(_xlfn.IFNA(VLOOKUP($B483,'ŠIFRANT ZA INDUSTRY'!L:L,1,0),0)=0,0,1)</f>
        <v>0</v>
      </c>
      <c r="R483">
        <f>IF(_xlfn.IFNA(VLOOKUP($B483,'ŠIFRANT ZA INDUSTRY'!M:M,1,0),0)=0,0,1)</f>
        <v>0</v>
      </c>
      <c r="S483">
        <f>IF(_xlfn.IFNA(VLOOKUP($B483,'ŠIFRANT ZA INDUSTRY'!N:N,1,0),0)=0,0,1)</f>
        <v>0</v>
      </c>
      <c r="T483" t="b">
        <f t="shared" si="33"/>
        <v>0</v>
      </c>
    </row>
    <row r="484" spans="1:20" x14ac:dyDescent="0.3">
      <c r="A484" t="str">
        <f t="shared" si="32"/>
        <v>61.90</v>
      </c>
      <c r="B484" s="44" t="s">
        <v>1342</v>
      </c>
      <c r="C484" s="25"/>
      <c r="D484" s="25" t="s">
        <v>1341</v>
      </c>
      <c r="E484">
        <f t="shared" si="34"/>
        <v>1</v>
      </c>
      <c r="F484">
        <f>IF(_xlfn.IFNA(VLOOKUP(B484,'ŠIFRANT ZA INDUSTRY'!A:A,1,0),0)=0,0,1)</f>
        <v>0</v>
      </c>
      <c r="G484">
        <f>IF(_xlfn.IFNA(VLOOKUP($B484,'ŠIFRANT ZA INDUSTRY'!B:B,1,0),0)=0,0,1)</f>
        <v>0</v>
      </c>
      <c r="H484">
        <f>IF(_xlfn.IFNA(VLOOKUP($B484,'ŠIFRANT ZA INDUSTRY'!C:C,1,0),0)=0,0,1)</f>
        <v>0</v>
      </c>
      <c r="I484">
        <f>IF(_xlfn.IFNA(VLOOKUP($B484,'ŠIFRANT ZA INDUSTRY'!D:D,1,0),0)=0,0,1)</f>
        <v>0</v>
      </c>
      <c r="J484">
        <f>IF(_xlfn.IFNA(VLOOKUP($B484,'ŠIFRANT ZA INDUSTRY'!E:E,1,0),0)=0,0,1)</f>
        <v>0</v>
      </c>
      <c r="K484">
        <f>IF(_xlfn.IFNA(VLOOKUP($B484,'ŠIFRANT ZA INDUSTRY'!F:F,1,0),0)=0,0,1)</f>
        <v>0</v>
      </c>
      <c r="L484">
        <f>IF(_xlfn.IFNA(VLOOKUP($B484,'ŠIFRANT ZA INDUSTRY'!G:G,1,0),0)=0,0,1)</f>
        <v>0</v>
      </c>
      <c r="M484">
        <f>IF(_xlfn.IFNA(VLOOKUP($B484,'ŠIFRANT ZA INDUSTRY'!H:H,1,0),0)=0,0,1)</f>
        <v>0</v>
      </c>
      <c r="N484">
        <f>IF(_xlfn.IFNA(VLOOKUP($B484,'ŠIFRANT ZA INDUSTRY'!I:I,1,0),0)=0,0,1)</f>
        <v>0</v>
      </c>
      <c r="O484">
        <f>IF(_xlfn.IFNA(VLOOKUP($B484,'ŠIFRANT ZA INDUSTRY'!J:J,1,0),0)=0,0,1)</f>
        <v>0</v>
      </c>
      <c r="P484">
        <f>IF(_xlfn.IFNA(VLOOKUP($B484,'ŠIFRANT ZA INDUSTRY'!K:K,1,0),0)=0,0,1)</f>
        <v>0</v>
      </c>
      <c r="Q484">
        <f>IF(_xlfn.IFNA(VLOOKUP($B484,'ŠIFRANT ZA INDUSTRY'!L:L,1,0),0)=0,0,1)</f>
        <v>0</v>
      </c>
      <c r="R484">
        <f>IF(_xlfn.IFNA(VLOOKUP($B484,'ŠIFRANT ZA INDUSTRY'!M:M,1,0),0)=0,0,1)</f>
        <v>0</v>
      </c>
      <c r="S484">
        <f>IF(_xlfn.IFNA(VLOOKUP($B484,'ŠIFRANT ZA INDUSTRY'!N:N,1,0),0)=0,0,1)</f>
        <v>0</v>
      </c>
      <c r="T484" t="b">
        <f t="shared" si="33"/>
        <v>0</v>
      </c>
    </row>
    <row r="485" spans="1:20" x14ac:dyDescent="0.3">
      <c r="A485" t="str">
        <f t="shared" si="32"/>
        <v>62.01</v>
      </c>
      <c r="B485" s="44" t="s">
        <v>1344</v>
      </c>
      <c r="C485" s="25"/>
      <c r="D485" s="25" t="s">
        <v>1343</v>
      </c>
      <c r="E485">
        <f t="shared" si="34"/>
        <v>1</v>
      </c>
      <c r="F485">
        <f>IF(_xlfn.IFNA(VLOOKUP(B485,'ŠIFRANT ZA INDUSTRY'!A:A,1,0),0)=0,0,1)</f>
        <v>0</v>
      </c>
      <c r="G485">
        <f>IF(_xlfn.IFNA(VLOOKUP($B485,'ŠIFRANT ZA INDUSTRY'!B:B,1,0),0)=0,0,1)</f>
        <v>0</v>
      </c>
      <c r="H485">
        <f>IF(_xlfn.IFNA(VLOOKUP($B485,'ŠIFRANT ZA INDUSTRY'!C:C,1,0),0)=0,0,1)</f>
        <v>0</v>
      </c>
      <c r="I485">
        <f>IF(_xlfn.IFNA(VLOOKUP($B485,'ŠIFRANT ZA INDUSTRY'!D:D,1,0),0)=0,0,1)</f>
        <v>0</v>
      </c>
      <c r="J485">
        <f>IF(_xlfn.IFNA(VLOOKUP($B485,'ŠIFRANT ZA INDUSTRY'!E:E,1,0),0)=0,0,1)</f>
        <v>0</v>
      </c>
      <c r="K485">
        <f>IF(_xlfn.IFNA(VLOOKUP($B485,'ŠIFRANT ZA INDUSTRY'!F:F,1,0),0)=0,0,1)</f>
        <v>0</v>
      </c>
      <c r="L485">
        <f>IF(_xlfn.IFNA(VLOOKUP($B485,'ŠIFRANT ZA INDUSTRY'!G:G,1,0),0)=0,0,1)</f>
        <v>0</v>
      </c>
      <c r="M485">
        <f>IF(_xlfn.IFNA(VLOOKUP($B485,'ŠIFRANT ZA INDUSTRY'!H:H,1,0),0)=0,0,1)</f>
        <v>0</v>
      </c>
      <c r="N485">
        <f>IF(_xlfn.IFNA(VLOOKUP($B485,'ŠIFRANT ZA INDUSTRY'!I:I,1,0),0)=0,0,1)</f>
        <v>0</v>
      </c>
      <c r="O485">
        <f>IF(_xlfn.IFNA(VLOOKUP($B485,'ŠIFRANT ZA INDUSTRY'!J:J,1,0),0)=0,0,1)</f>
        <v>0</v>
      </c>
      <c r="P485">
        <f>IF(_xlfn.IFNA(VLOOKUP($B485,'ŠIFRANT ZA INDUSTRY'!K:K,1,0),0)=0,0,1)</f>
        <v>0</v>
      </c>
      <c r="Q485">
        <f>IF(_xlfn.IFNA(VLOOKUP($B485,'ŠIFRANT ZA INDUSTRY'!L:L,1,0),0)=0,0,1)</f>
        <v>0</v>
      </c>
      <c r="R485">
        <f>IF(_xlfn.IFNA(VLOOKUP($B485,'ŠIFRANT ZA INDUSTRY'!M:M,1,0),0)=0,0,1)</f>
        <v>0</v>
      </c>
      <c r="S485">
        <f>IF(_xlfn.IFNA(VLOOKUP($B485,'ŠIFRANT ZA INDUSTRY'!N:N,1,0),0)=0,0,1)</f>
        <v>0</v>
      </c>
      <c r="T485" t="b">
        <f t="shared" si="33"/>
        <v>0</v>
      </c>
    </row>
    <row r="486" spans="1:20" x14ac:dyDescent="0.3">
      <c r="A486" t="str">
        <f t="shared" si="32"/>
        <v>62.02</v>
      </c>
      <c r="B486" s="44" t="s">
        <v>1346</v>
      </c>
      <c r="C486" s="25"/>
      <c r="D486" s="25" t="s">
        <v>1345</v>
      </c>
      <c r="E486">
        <f t="shared" si="34"/>
        <v>1</v>
      </c>
      <c r="F486">
        <f>IF(_xlfn.IFNA(VLOOKUP(B486,'ŠIFRANT ZA INDUSTRY'!A:A,1,0),0)=0,0,1)</f>
        <v>0</v>
      </c>
      <c r="G486">
        <f>IF(_xlfn.IFNA(VLOOKUP($B486,'ŠIFRANT ZA INDUSTRY'!B:B,1,0),0)=0,0,1)</f>
        <v>0</v>
      </c>
      <c r="H486">
        <f>IF(_xlfn.IFNA(VLOOKUP($B486,'ŠIFRANT ZA INDUSTRY'!C:C,1,0),0)=0,0,1)</f>
        <v>0</v>
      </c>
      <c r="I486">
        <f>IF(_xlfn.IFNA(VLOOKUP($B486,'ŠIFRANT ZA INDUSTRY'!D:D,1,0),0)=0,0,1)</f>
        <v>0</v>
      </c>
      <c r="J486">
        <f>IF(_xlfn.IFNA(VLOOKUP($B486,'ŠIFRANT ZA INDUSTRY'!E:E,1,0),0)=0,0,1)</f>
        <v>0</v>
      </c>
      <c r="K486">
        <f>IF(_xlfn.IFNA(VLOOKUP($B486,'ŠIFRANT ZA INDUSTRY'!F:F,1,0),0)=0,0,1)</f>
        <v>0</v>
      </c>
      <c r="L486">
        <f>IF(_xlfn.IFNA(VLOOKUP($B486,'ŠIFRANT ZA INDUSTRY'!G:G,1,0),0)=0,0,1)</f>
        <v>0</v>
      </c>
      <c r="M486">
        <f>IF(_xlfn.IFNA(VLOOKUP($B486,'ŠIFRANT ZA INDUSTRY'!H:H,1,0),0)=0,0,1)</f>
        <v>0</v>
      </c>
      <c r="N486">
        <f>IF(_xlfn.IFNA(VLOOKUP($B486,'ŠIFRANT ZA INDUSTRY'!I:I,1,0),0)=0,0,1)</f>
        <v>0</v>
      </c>
      <c r="O486">
        <f>IF(_xlfn.IFNA(VLOOKUP($B486,'ŠIFRANT ZA INDUSTRY'!J:J,1,0),0)=0,0,1)</f>
        <v>0</v>
      </c>
      <c r="P486">
        <f>IF(_xlfn.IFNA(VLOOKUP($B486,'ŠIFRANT ZA INDUSTRY'!K:K,1,0),0)=0,0,1)</f>
        <v>0</v>
      </c>
      <c r="Q486">
        <f>IF(_xlfn.IFNA(VLOOKUP($B486,'ŠIFRANT ZA INDUSTRY'!L:L,1,0),0)=0,0,1)</f>
        <v>0</v>
      </c>
      <c r="R486">
        <f>IF(_xlfn.IFNA(VLOOKUP($B486,'ŠIFRANT ZA INDUSTRY'!M:M,1,0),0)=0,0,1)</f>
        <v>0</v>
      </c>
      <c r="S486">
        <f>IF(_xlfn.IFNA(VLOOKUP($B486,'ŠIFRANT ZA INDUSTRY'!N:N,1,0),0)=0,0,1)</f>
        <v>0</v>
      </c>
      <c r="T486" t="b">
        <f t="shared" si="33"/>
        <v>0</v>
      </c>
    </row>
    <row r="487" spans="1:20" x14ac:dyDescent="0.3">
      <c r="A487" t="str">
        <f t="shared" si="32"/>
        <v>62.03</v>
      </c>
      <c r="B487" s="44" t="s">
        <v>1348</v>
      </c>
      <c r="C487" s="25"/>
      <c r="D487" s="25" t="s">
        <v>1347</v>
      </c>
      <c r="E487">
        <f t="shared" si="34"/>
        <v>1</v>
      </c>
      <c r="F487">
        <f>IF(_xlfn.IFNA(VLOOKUP(B487,'ŠIFRANT ZA INDUSTRY'!A:A,1,0),0)=0,0,1)</f>
        <v>0</v>
      </c>
      <c r="G487">
        <f>IF(_xlfn.IFNA(VLOOKUP($B487,'ŠIFRANT ZA INDUSTRY'!B:B,1,0),0)=0,0,1)</f>
        <v>0</v>
      </c>
      <c r="H487">
        <f>IF(_xlfn.IFNA(VLOOKUP($B487,'ŠIFRANT ZA INDUSTRY'!C:C,1,0),0)=0,0,1)</f>
        <v>0</v>
      </c>
      <c r="I487">
        <f>IF(_xlfn.IFNA(VLOOKUP($B487,'ŠIFRANT ZA INDUSTRY'!D:D,1,0),0)=0,0,1)</f>
        <v>0</v>
      </c>
      <c r="J487">
        <f>IF(_xlfn.IFNA(VLOOKUP($B487,'ŠIFRANT ZA INDUSTRY'!E:E,1,0),0)=0,0,1)</f>
        <v>0</v>
      </c>
      <c r="K487">
        <f>IF(_xlfn.IFNA(VLOOKUP($B487,'ŠIFRANT ZA INDUSTRY'!F:F,1,0),0)=0,0,1)</f>
        <v>0</v>
      </c>
      <c r="L487">
        <f>IF(_xlfn.IFNA(VLOOKUP($B487,'ŠIFRANT ZA INDUSTRY'!G:G,1,0),0)=0,0,1)</f>
        <v>0</v>
      </c>
      <c r="M487">
        <f>IF(_xlfn.IFNA(VLOOKUP($B487,'ŠIFRANT ZA INDUSTRY'!H:H,1,0),0)=0,0,1)</f>
        <v>0</v>
      </c>
      <c r="N487">
        <f>IF(_xlfn.IFNA(VLOOKUP($B487,'ŠIFRANT ZA INDUSTRY'!I:I,1,0),0)=0,0,1)</f>
        <v>0</v>
      </c>
      <c r="O487">
        <f>IF(_xlfn.IFNA(VLOOKUP($B487,'ŠIFRANT ZA INDUSTRY'!J:J,1,0),0)=0,0,1)</f>
        <v>0</v>
      </c>
      <c r="P487">
        <f>IF(_xlfn.IFNA(VLOOKUP($B487,'ŠIFRANT ZA INDUSTRY'!K:K,1,0),0)=0,0,1)</f>
        <v>0</v>
      </c>
      <c r="Q487">
        <f>IF(_xlfn.IFNA(VLOOKUP($B487,'ŠIFRANT ZA INDUSTRY'!L:L,1,0),0)=0,0,1)</f>
        <v>0</v>
      </c>
      <c r="R487">
        <f>IF(_xlfn.IFNA(VLOOKUP($B487,'ŠIFRANT ZA INDUSTRY'!M:M,1,0),0)=0,0,1)</f>
        <v>0</v>
      </c>
      <c r="S487">
        <f>IF(_xlfn.IFNA(VLOOKUP($B487,'ŠIFRANT ZA INDUSTRY'!N:N,1,0),0)=0,0,1)</f>
        <v>0</v>
      </c>
      <c r="T487" t="b">
        <f t="shared" si="33"/>
        <v>0</v>
      </c>
    </row>
    <row r="488" spans="1:20" x14ac:dyDescent="0.3">
      <c r="A488" t="str">
        <f t="shared" si="32"/>
        <v>62.09</v>
      </c>
      <c r="B488" s="44" t="s">
        <v>1350</v>
      </c>
      <c r="C488" s="25"/>
      <c r="D488" s="25" t="s">
        <v>1349</v>
      </c>
      <c r="E488">
        <f t="shared" si="34"/>
        <v>1</v>
      </c>
      <c r="F488">
        <f>IF(_xlfn.IFNA(VLOOKUP(B488,'ŠIFRANT ZA INDUSTRY'!A:A,1,0),0)=0,0,1)</f>
        <v>0</v>
      </c>
      <c r="G488">
        <f>IF(_xlfn.IFNA(VLOOKUP($B488,'ŠIFRANT ZA INDUSTRY'!B:B,1,0),0)=0,0,1)</f>
        <v>0</v>
      </c>
      <c r="H488">
        <f>IF(_xlfn.IFNA(VLOOKUP($B488,'ŠIFRANT ZA INDUSTRY'!C:C,1,0),0)=0,0,1)</f>
        <v>0</v>
      </c>
      <c r="I488">
        <f>IF(_xlfn.IFNA(VLOOKUP($B488,'ŠIFRANT ZA INDUSTRY'!D:D,1,0),0)=0,0,1)</f>
        <v>0</v>
      </c>
      <c r="J488">
        <f>IF(_xlfn.IFNA(VLOOKUP($B488,'ŠIFRANT ZA INDUSTRY'!E:E,1,0),0)=0,0,1)</f>
        <v>0</v>
      </c>
      <c r="K488">
        <f>IF(_xlfn.IFNA(VLOOKUP($B488,'ŠIFRANT ZA INDUSTRY'!F:F,1,0),0)=0,0,1)</f>
        <v>0</v>
      </c>
      <c r="L488">
        <f>IF(_xlfn.IFNA(VLOOKUP($B488,'ŠIFRANT ZA INDUSTRY'!G:G,1,0),0)=0,0,1)</f>
        <v>0</v>
      </c>
      <c r="M488">
        <f>IF(_xlfn.IFNA(VLOOKUP($B488,'ŠIFRANT ZA INDUSTRY'!H:H,1,0),0)=0,0,1)</f>
        <v>0</v>
      </c>
      <c r="N488">
        <f>IF(_xlfn.IFNA(VLOOKUP($B488,'ŠIFRANT ZA INDUSTRY'!I:I,1,0),0)=0,0,1)</f>
        <v>0</v>
      </c>
      <c r="O488">
        <f>IF(_xlfn.IFNA(VLOOKUP($B488,'ŠIFRANT ZA INDUSTRY'!J:J,1,0),0)=0,0,1)</f>
        <v>0</v>
      </c>
      <c r="P488">
        <f>IF(_xlfn.IFNA(VLOOKUP($B488,'ŠIFRANT ZA INDUSTRY'!K:K,1,0),0)=0,0,1)</f>
        <v>0</v>
      </c>
      <c r="Q488">
        <f>IF(_xlfn.IFNA(VLOOKUP($B488,'ŠIFRANT ZA INDUSTRY'!L:L,1,0),0)=0,0,1)</f>
        <v>0</v>
      </c>
      <c r="R488">
        <f>IF(_xlfn.IFNA(VLOOKUP($B488,'ŠIFRANT ZA INDUSTRY'!M:M,1,0),0)=0,0,1)</f>
        <v>0</v>
      </c>
      <c r="S488">
        <f>IF(_xlfn.IFNA(VLOOKUP($B488,'ŠIFRANT ZA INDUSTRY'!N:N,1,0),0)=0,0,1)</f>
        <v>0</v>
      </c>
      <c r="T488" t="b">
        <f t="shared" si="33"/>
        <v>0</v>
      </c>
    </row>
    <row r="489" spans="1:20" x14ac:dyDescent="0.3">
      <c r="A489" t="str">
        <f t="shared" si="32"/>
        <v>63.11</v>
      </c>
      <c r="B489" s="44" t="s">
        <v>1352</v>
      </c>
      <c r="C489" s="25"/>
      <c r="D489" s="25" t="s">
        <v>1351</v>
      </c>
      <c r="E489">
        <f t="shared" si="34"/>
        <v>1</v>
      </c>
      <c r="F489">
        <f>IF(_xlfn.IFNA(VLOOKUP(B489,'ŠIFRANT ZA INDUSTRY'!A:A,1,0),0)=0,0,1)</f>
        <v>0</v>
      </c>
      <c r="G489">
        <f>IF(_xlfn.IFNA(VLOOKUP($B489,'ŠIFRANT ZA INDUSTRY'!B:B,1,0),0)=0,0,1)</f>
        <v>0</v>
      </c>
      <c r="H489">
        <f>IF(_xlfn.IFNA(VLOOKUP($B489,'ŠIFRANT ZA INDUSTRY'!C:C,1,0),0)=0,0,1)</f>
        <v>0</v>
      </c>
      <c r="I489">
        <f>IF(_xlfn.IFNA(VLOOKUP($B489,'ŠIFRANT ZA INDUSTRY'!D:D,1,0),0)=0,0,1)</f>
        <v>0</v>
      </c>
      <c r="J489">
        <f>IF(_xlfn.IFNA(VLOOKUP($B489,'ŠIFRANT ZA INDUSTRY'!E:E,1,0),0)=0,0,1)</f>
        <v>0</v>
      </c>
      <c r="K489">
        <f>IF(_xlfn.IFNA(VLOOKUP($B489,'ŠIFRANT ZA INDUSTRY'!F:F,1,0),0)=0,0,1)</f>
        <v>0</v>
      </c>
      <c r="L489">
        <f>IF(_xlfn.IFNA(VLOOKUP($B489,'ŠIFRANT ZA INDUSTRY'!G:G,1,0),0)=0,0,1)</f>
        <v>0</v>
      </c>
      <c r="M489">
        <f>IF(_xlfn.IFNA(VLOOKUP($B489,'ŠIFRANT ZA INDUSTRY'!H:H,1,0),0)=0,0,1)</f>
        <v>0</v>
      </c>
      <c r="N489">
        <f>IF(_xlfn.IFNA(VLOOKUP($B489,'ŠIFRANT ZA INDUSTRY'!I:I,1,0),0)=0,0,1)</f>
        <v>0</v>
      </c>
      <c r="O489">
        <f>IF(_xlfn.IFNA(VLOOKUP($B489,'ŠIFRANT ZA INDUSTRY'!J:J,1,0),0)=0,0,1)</f>
        <v>0</v>
      </c>
      <c r="P489">
        <f>IF(_xlfn.IFNA(VLOOKUP($B489,'ŠIFRANT ZA INDUSTRY'!K:K,1,0),0)=0,0,1)</f>
        <v>0</v>
      </c>
      <c r="Q489">
        <f>IF(_xlfn.IFNA(VLOOKUP($B489,'ŠIFRANT ZA INDUSTRY'!L:L,1,0),0)=0,0,1)</f>
        <v>0</v>
      </c>
      <c r="R489">
        <f>IF(_xlfn.IFNA(VLOOKUP($B489,'ŠIFRANT ZA INDUSTRY'!M:M,1,0),0)=0,0,1)</f>
        <v>0</v>
      </c>
      <c r="S489">
        <f>IF(_xlfn.IFNA(VLOOKUP($B489,'ŠIFRANT ZA INDUSTRY'!N:N,1,0),0)=0,0,1)</f>
        <v>0</v>
      </c>
      <c r="T489" t="b">
        <f t="shared" si="33"/>
        <v>0</v>
      </c>
    </row>
    <row r="490" spans="1:20" x14ac:dyDescent="0.3">
      <c r="A490" t="str">
        <f t="shared" si="32"/>
        <v>63.12</v>
      </c>
      <c r="B490" s="44" t="s">
        <v>1354</v>
      </c>
      <c r="C490" s="25"/>
      <c r="D490" s="25" t="s">
        <v>1353</v>
      </c>
      <c r="E490">
        <f t="shared" si="34"/>
        <v>1</v>
      </c>
      <c r="F490">
        <f>IF(_xlfn.IFNA(VLOOKUP(B490,'ŠIFRANT ZA INDUSTRY'!A:A,1,0),0)=0,0,1)</f>
        <v>0</v>
      </c>
      <c r="G490">
        <f>IF(_xlfn.IFNA(VLOOKUP($B490,'ŠIFRANT ZA INDUSTRY'!B:B,1,0),0)=0,0,1)</f>
        <v>0</v>
      </c>
      <c r="H490">
        <f>IF(_xlfn.IFNA(VLOOKUP($B490,'ŠIFRANT ZA INDUSTRY'!C:C,1,0),0)=0,0,1)</f>
        <v>0</v>
      </c>
      <c r="I490">
        <f>IF(_xlfn.IFNA(VLOOKUP($B490,'ŠIFRANT ZA INDUSTRY'!D:D,1,0),0)=0,0,1)</f>
        <v>0</v>
      </c>
      <c r="J490">
        <f>IF(_xlfn.IFNA(VLOOKUP($B490,'ŠIFRANT ZA INDUSTRY'!E:E,1,0),0)=0,0,1)</f>
        <v>0</v>
      </c>
      <c r="K490">
        <f>IF(_xlfn.IFNA(VLOOKUP($B490,'ŠIFRANT ZA INDUSTRY'!F:F,1,0),0)=0,0,1)</f>
        <v>0</v>
      </c>
      <c r="L490">
        <f>IF(_xlfn.IFNA(VLOOKUP($B490,'ŠIFRANT ZA INDUSTRY'!G:G,1,0),0)=0,0,1)</f>
        <v>0</v>
      </c>
      <c r="M490">
        <f>IF(_xlfn.IFNA(VLOOKUP($B490,'ŠIFRANT ZA INDUSTRY'!H:H,1,0),0)=0,0,1)</f>
        <v>0</v>
      </c>
      <c r="N490">
        <f>IF(_xlfn.IFNA(VLOOKUP($B490,'ŠIFRANT ZA INDUSTRY'!I:I,1,0),0)=0,0,1)</f>
        <v>0</v>
      </c>
      <c r="O490">
        <f>IF(_xlfn.IFNA(VLOOKUP($B490,'ŠIFRANT ZA INDUSTRY'!J:J,1,0),0)=0,0,1)</f>
        <v>0</v>
      </c>
      <c r="P490">
        <f>IF(_xlfn.IFNA(VLOOKUP($B490,'ŠIFRANT ZA INDUSTRY'!K:K,1,0),0)=0,0,1)</f>
        <v>0</v>
      </c>
      <c r="Q490">
        <f>IF(_xlfn.IFNA(VLOOKUP($B490,'ŠIFRANT ZA INDUSTRY'!L:L,1,0),0)=0,0,1)</f>
        <v>0</v>
      </c>
      <c r="R490">
        <f>IF(_xlfn.IFNA(VLOOKUP($B490,'ŠIFRANT ZA INDUSTRY'!M:M,1,0),0)=0,0,1)</f>
        <v>0</v>
      </c>
      <c r="S490">
        <f>IF(_xlfn.IFNA(VLOOKUP($B490,'ŠIFRANT ZA INDUSTRY'!N:N,1,0),0)=0,0,1)</f>
        <v>0</v>
      </c>
      <c r="T490" t="b">
        <f t="shared" si="33"/>
        <v>0</v>
      </c>
    </row>
    <row r="491" spans="1:20" x14ac:dyDescent="0.3">
      <c r="A491" t="str">
        <f t="shared" si="32"/>
        <v>63.91</v>
      </c>
      <c r="B491" s="44" t="s">
        <v>1356</v>
      </c>
      <c r="C491" s="25"/>
      <c r="D491" s="25" t="s">
        <v>1355</v>
      </c>
      <c r="E491">
        <f t="shared" si="34"/>
        <v>1</v>
      </c>
      <c r="F491">
        <f>IF(_xlfn.IFNA(VLOOKUP(B491,'ŠIFRANT ZA INDUSTRY'!A:A,1,0),0)=0,0,1)</f>
        <v>0</v>
      </c>
      <c r="G491">
        <f>IF(_xlfn.IFNA(VLOOKUP($B491,'ŠIFRANT ZA INDUSTRY'!B:B,1,0),0)=0,0,1)</f>
        <v>0</v>
      </c>
      <c r="H491">
        <f>IF(_xlfn.IFNA(VLOOKUP($B491,'ŠIFRANT ZA INDUSTRY'!C:C,1,0),0)=0,0,1)</f>
        <v>0</v>
      </c>
      <c r="I491">
        <f>IF(_xlfn.IFNA(VLOOKUP($B491,'ŠIFRANT ZA INDUSTRY'!D:D,1,0),0)=0,0,1)</f>
        <v>0</v>
      </c>
      <c r="J491">
        <f>IF(_xlfn.IFNA(VLOOKUP($B491,'ŠIFRANT ZA INDUSTRY'!E:E,1,0),0)=0,0,1)</f>
        <v>0</v>
      </c>
      <c r="K491">
        <f>IF(_xlfn.IFNA(VLOOKUP($B491,'ŠIFRANT ZA INDUSTRY'!F:F,1,0),0)=0,0,1)</f>
        <v>0</v>
      </c>
      <c r="L491">
        <f>IF(_xlfn.IFNA(VLOOKUP($B491,'ŠIFRANT ZA INDUSTRY'!G:G,1,0),0)=0,0,1)</f>
        <v>0</v>
      </c>
      <c r="M491">
        <f>IF(_xlfn.IFNA(VLOOKUP($B491,'ŠIFRANT ZA INDUSTRY'!H:H,1,0),0)=0,0,1)</f>
        <v>0</v>
      </c>
      <c r="N491">
        <f>IF(_xlfn.IFNA(VLOOKUP($B491,'ŠIFRANT ZA INDUSTRY'!I:I,1,0),0)=0,0,1)</f>
        <v>0</v>
      </c>
      <c r="O491">
        <f>IF(_xlfn.IFNA(VLOOKUP($B491,'ŠIFRANT ZA INDUSTRY'!J:J,1,0),0)=0,0,1)</f>
        <v>0</v>
      </c>
      <c r="P491">
        <f>IF(_xlfn.IFNA(VLOOKUP($B491,'ŠIFRANT ZA INDUSTRY'!K:K,1,0),0)=0,0,1)</f>
        <v>0</v>
      </c>
      <c r="Q491">
        <f>IF(_xlfn.IFNA(VLOOKUP($B491,'ŠIFRANT ZA INDUSTRY'!L:L,1,0),0)=0,0,1)</f>
        <v>0</v>
      </c>
      <c r="R491">
        <f>IF(_xlfn.IFNA(VLOOKUP($B491,'ŠIFRANT ZA INDUSTRY'!M:M,1,0),0)=0,0,1)</f>
        <v>0</v>
      </c>
      <c r="S491">
        <f>IF(_xlfn.IFNA(VLOOKUP($B491,'ŠIFRANT ZA INDUSTRY'!N:N,1,0),0)=0,0,1)</f>
        <v>0</v>
      </c>
      <c r="T491" t="b">
        <f t="shared" si="33"/>
        <v>0</v>
      </c>
    </row>
    <row r="492" spans="1:20" x14ac:dyDescent="0.3">
      <c r="A492" t="str">
        <f t="shared" si="32"/>
        <v>63.99</v>
      </c>
      <c r="B492" s="44" t="s">
        <v>1358</v>
      </c>
      <c r="C492" s="25"/>
      <c r="D492" s="25" t="s">
        <v>1357</v>
      </c>
      <c r="E492">
        <f t="shared" si="34"/>
        <v>1</v>
      </c>
      <c r="F492">
        <f>IF(_xlfn.IFNA(VLOOKUP(B492,'ŠIFRANT ZA INDUSTRY'!A:A,1,0),0)=0,0,1)</f>
        <v>0</v>
      </c>
      <c r="G492">
        <f>IF(_xlfn.IFNA(VLOOKUP($B492,'ŠIFRANT ZA INDUSTRY'!B:B,1,0),0)=0,0,1)</f>
        <v>0</v>
      </c>
      <c r="H492">
        <f>IF(_xlfn.IFNA(VLOOKUP($B492,'ŠIFRANT ZA INDUSTRY'!C:C,1,0),0)=0,0,1)</f>
        <v>0</v>
      </c>
      <c r="I492">
        <f>IF(_xlfn.IFNA(VLOOKUP($B492,'ŠIFRANT ZA INDUSTRY'!D:D,1,0),0)=0,0,1)</f>
        <v>0</v>
      </c>
      <c r="J492">
        <f>IF(_xlfn.IFNA(VLOOKUP($B492,'ŠIFRANT ZA INDUSTRY'!E:E,1,0),0)=0,0,1)</f>
        <v>0</v>
      </c>
      <c r="K492">
        <f>IF(_xlfn.IFNA(VLOOKUP($B492,'ŠIFRANT ZA INDUSTRY'!F:F,1,0),0)=0,0,1)</f>
        <v>0</v>
      </c>
      <c r="L492">
        <f>IF(_xlfn.IFNA(VLOOKUP($B492,'ŠIFRANT ZA INDUSTRY'!G:G,1,0),0)=0,0,1)</f>
        <v>0</v>
      </c>
      <c r="M492">
        <f>IF(_xlfn.IFNA(VLOOKUP($B492,'ŠIFRANT ZA INDUSTRY'!H:H,1,0),0)=0,0,1)</f>
        <v>0</v>
      </c>
      <c r="N492">
        <f>IF(_xlfn.IFNA(VLOOKUP($B492,'ŠIFRANT ZA INDUSTRY'!I:I,1,0),0)=0,0,1)</f>
        <v>0</v>
      </c>
      <c r="O492">
        <f>IF(_xlfn.IFNA(VLOOKUP($B492,'ŠIFRANT ZA INDUSTRY'!J:J,1,0),0)=0,0,1)</f>
        <v>0</v>
      </c>
      <c r="P492">
        <f>IF(_xlfn.IFNA(VLOOKUP($B492,'ŠIFRANT ZA INDUSTRY'!K:K,1,0),0)=0,0,1)</f>
        <v>0</v>
      </c>
      <c r="Q492">
        <f>IF(_xlfn.IFNA(VLOOKUP($B492,'ŠIFRANT ZA INDUSTRY'!L:L,1,0),0)=0,0,1)</f>
        <v>0</v>
      </c>
      <c r="R492">
        <f>IF(_xlfn.IFNA(VLOOKUP($B492,'ŠIFRANT ZA INDUSTRY'!M:M,1,0),0)=0,0,1)</f>
        <v>0</v>
      </c>
      <c r="S492">
        <f>IF(_xlfn.IFNA(VLOOKUP($B492,'ŠIFRANT ZA INDUSTRY'!N:N,1,0),0)=0,0,1)</f>
        <v>0</v>
      </c>
      <c r="T492" t="b">
        <f t="shared" si="33"/>
        <v>0</v>
      </c>
    </row>
    <row r="493" spans="1:20" x14ac:dyDescent="0.3">
      <c r="A493" t="str">
        <f t="shared" si="32"/>
        <v>64.11</v>
      </c>
      <c r="B493" s="44" t="s">
        <v>1360</v>
      </c>
      <c r="C493" s="25"/>
      <c r="D493" s="25" t="s">
        <v>1359</v>
      </c>
      <c r="E493">
        <f t="shared" si="34"/>
        <v>1</v>
      </c>
      <c r="F493">
        <f>IF(_xlfn.IFNA(VLOOKUP(B493,'ŠIFRANT ZA INDUSTRY'!A:A,1,0),0)=0,0,1)</f>
        <v>0</v>
      </c>
      <c r="G493">
        <f>IF(_xlfn.IFNA(VLOOKUP($B493,'ŠIFRANT ZA INDUSTRY'!B:B,1,0),0)=0,0,1)</f>
        <v>0</v>
      </c>
      <c r="H493">
        <f>IF(_xlfn.IFNA(VLOOKUP($B493,'ŠIFRANT ZA INDUSTRY'!C:C,1,0),0)=0,0,1)</f>
        <v>0</v>
      </c>
      <c r="I493">
        <f>IF(_xlfn.IFNA(VLOOKUP($B493,'ŠIFRANT ZA INDUSTRY'!D:D,1,0),0)=0,0,1)</f>
        <v>0</v>
      </c>
      <c r="J493">
        <f>IF(_xlfn.IFNA(VLOOKUP($B493,'ŠIFRANT ZA INDUSTRY'!E:E,1,0),0)=0,0,1)</f>
        <v>0</v>
      </c>
      <c r="K493">
        <f>IF(_xlfn.IFNA(VLOOKUP($B493,'ŠIFRANT ZA INDUSTRY'!F:F,1,0),0)=0,0,1)</f>
        <v>0</v>
      </c>
      <c r="L493">
        <f>IF(_xlfn.IFNA(VLOOKUP($B493,'ŠIFRANT ZA INDUSTRY'!G:G,1,0),0)=0,0,1)</f>
        <v>0</v>
      </c>
      <c r="M493">
        <f>IF(_xlfn.IFNA(VLOOKUP($B493,'ŠIFRANT ZA INDUSTRY'!H:H,1,0),0)=0,0,1)</f>
        <v>0</v>
      </c>
      <c r="N493">
        <f>IF(_xlfn.IFNA(VLOOKUP($B493,'ŠIFRANT ZA INDUSTRY'!I:I,1,0),0)=0,0,1)</f>
        <v>0</v>
      </c>
      <c r="O493">
        <f>IF(_xlfn.IFNA(VLOOKUP($B493,'ŠIFRANT ZA INDUSTRY'!J:J,1,0),0)=0,0,1)</f>
        <v>0</v>
      </c>
      <c r="P493">
        <f>IF(_xlfn.IFNA(VLOOKUP($B493,'ŠIFRANT ZA INDUSTRY'!K:K,1,0),0)=0,0,1)</f>
        <v>0</v>
      </c>
      <c r="Q493">
        <f>IF(_xlfn.IFNA(VLOOKUP($B493,'ŠIFRANT ZA INDUSTRY'!L:L,1,0),0)=0,0,1)</f>
        <v>0</v>
      </c>
      <c r="R493">
        <f>IF(_xlfn.IFNA(VLOOKUP($B493,'ŠIFRANT ZA INDUSTRY'!M:M,1,0),0)=0,0,1)</f>
        <v>0</v>
      </c>
      <c r="S493">
        <f>IF(_xlfn.IFNA(VLOOKUP($B493,'ŠIFRANT ZA INDUSTRY'!N:N,1,0),0)=0,0,1)</f>
        <v>0</v>
      </c>
      <c r="T493" t="b">
        <f t="shared" si="33"/>
        <v>0</v>
      </c>
    </row>
    <row r="494" spans="1:20" x14ac:dyDescent="0.3">
      <c r="A494" t="str">
        <f t="shared" si="32"/>
        <v>64.19</v>
      </c>
      <c r="B494" s="44" t="s">
        <v>1362</v>
      </c>
      <c r="C494" s="25"/>
      <c r="D494" s="25" t="s">
        <v>1361</v>
      </c>
      <c r="E494">
        <f t="shared" si="34"/>
        <v>1</v>
      </c>
      <c r="F494">
        <f>IF(_xlfn.IFNA(VLOOKUP(B494,'ŠIFRANT ZA INDUSTRY'!A:A,1,0),0)=0,0,1)</f>
        <v>0</v>
      </c>
      <c r="G494">
        <f>IF(_xlfn.IFNA(VLOOKUP($B494,'ŠIFRANT ZA INDUSTRY'!B:B,1,0),0)=0,0,1)</f>
        <v>0</v>
      </c>
      <c r="H494">
        <f>IF(_xlfn.IFNA(VLOOKUP($B494,'ŠIFRANT ZA INDUSTRY'!C:C,1,0),0)=0,0,1)</f>
        <v>0</v>
      </c>
      <c r="I494">
        <f>IF(_xlfn.IFNA(VLOOKUP($B494,'ŠIFRANT ZA INDUSTRY'!D:D,1,0),0)=0,0,1)</f>
        <v>0</v>
      </c>
      <c r="J494">
        <f>IF(_xlfn.IFNA(VLOOKUP($B494,'ŠIFRANT ZA INDUSTRY'!E:E,1,0),0)=0,0,1)</f>
        <v>0</v>
      </c>
      <c r="K494">
        <f>IF(_xlfn.IFNA(VLOOKUP($B494,'ŠIFRANT ZA INDUSTRY'!F:F,1,0),0)=0,0,1)</f>
        <v>0</v>
      </c>
      <c r="L494">
        <f>IF(_xlfn.IFNA(VLOOKUP($B494,'ŠIFRANT ZA INDUSTRY'!G:G,1,0),0)=0,0,1)</f>
        <v>0</v>
      </c>
      <c r="M494">
        <f>IF(_xlfn.IFNA(VLOOKUP($B494,'ŠIFRANT ZA INDUSTRY'!H:H,1,0),0)=0,0,1)</f>
        <v>0</v>
      </c>
      <c r="N494">
        <f>IF(_xlfn.IFNA(VLOOKUP($B494,'ŠIFRANT ZA INDUSTRY'!I:I,1,0),0)=0,0,1)</f>
        <v>0</v>
      </c>
      <c r="O494">
        <f>IF(_xlfn.IFNA(VLOOKUP($B494,'ŠIFRANT ZA INDUSTRY'!J:J,1,0),0)=0,0,1)</f>
        <v>0</v>
      </c>
      <c r="P494">
        <f>IF(_xlfn.IFNA(VLOOKUP($B494,'ŠIFRANT ZA INDUSTRY'!K:K,1,0),0)=0,0,1)</f>
        <v>0</v>
      </c>
      <c r="Q494">
        <f>IF(_xlfn.IFNA(VLOOKUP($B494,'ŠIFRANT ZA INDUSTRY'!L:L,1,0),0)=0,0,1)</f>
        <v>0</v>
      </c>
      <c r="R494">
        <f>IF(_xlfn.IFNA(VLOOKUP($B494,'ŠIFRANT ZA INDUSTRY'!M:M,1,0),0)=0,0,1)</f>
        <v>0</v>
      </c>
      <c r="S494">
        <f>IF(_xlfn.IFNA(VLOOKUP($B494,'ŠIFRANT ZA INDUSTRY'!N:N,1,0),0)=0,0,1)</f>
        <v>0</v>
      </c>
      <c r="T494" t="b">
        <f t="shared" si="33"/>
        <v>0</v>
      </c>
    </row>
    <row r="495" spans="1:20" x14ac:dyDescent="0.3">
      <c r="A495" t="str">
        <f t="shared" si="32"/>
        <v>64.20</v>
      </c>
      <c r="B495" s="44" t="s">
        <v>1364</v>
      </c>
      <c r="C495" s="25"/>
      <c r="D495" s="25" t="s">
        <v>1363</v>
      </c>
      <c r="E495">
        <f t="shared" si="34"/>
        <v>1</v>
      </c>
      <c r="F495">
        <f>IF(_xlfn.IFNA(VLOOKUP(B495,'ŠIFRANT ZA INDUSTRY'!A:A,1,0),0)=0,0,1)</f>
        <v>0</v>
      </c>
      <c r="G495">
        <f>IF(_xlfn.IFNA(VLOOKUP($B495,'ŠIFRANT ZA INDUSTRY'!B:B,1,0),0)=0,0,1)</f>
        <v>0</v>
      </c>
      <c r="H495">
        <f>IF(_xlfn.IFNA(VLOOKUP($B495,'ŠIFRANT ZA INDUSTRY'!C:C,1,0),0)=0,0,1)</f>
        <v>0</v>
      </c>
      <c r="I495">
        <f>IF(_xlfn.IFNA(VLOOKUP($B495,'ŠIFRANT ZA INDUSTRY'!D:D,1,0),0)=0,0,1)</f>
        <v>0</v>
      </c>
      <c r="J495">
        <f>IF(_xlfn.IFNA(VLOOKUP($B495,'ŠIFRANT ZA INDUSTRY'!E:E,1,0),0)=0,0,1)</f>
        <v>0</v>
      </c>
      <c r="K495">
        <f>IF(_xlfn.IFNA(VLOOKUP($B495,'ŠIFRANT ZA INDUSTRY'!F:F,1,0),0)=0,0,1)</f>
        <v>0</v>
      </c>
      <c r="L495">
        <f>IF(_xlfn.IFNA(VLOOKUP($B495,'ŠIFRANT ZA INDUSTRY'!G:G,1,0),0)=0,0,1)</f>
        <v>0</v>
      </c>
      <c r="M495">
        <f>IF(_xlfn.IFNA(VLOOKUP($B495,'ŠIFRANT ZA INDUSTRY'!H:H,1,0),0)=0,0,1)</f>
        <v>0</v>
      </c>
      <c r="N495">
        <f>IF(_xlfn.IFNA(VLOOKUP($B495,'ŠIFRANT ZA INDUSTRY'!I:I,1,0),0)=0,0,1)</f>
        <v>0</v>
      </c>
      <c r="O495">
        <f>IF(_xlfn.IFNA(VLOOKUP($B495,'ŠIFRANT ZA INDUSTRY'!J:J,1,0),0)=0,0,1)</f>
        <v>0</v>
      </c>
      <c r="P495">
        <f>IF(_xlfn.IFNA(VLOOKUP($B495,'ŠIFRANT ZA INDUSTRY'!K:K,1,0),0)=0,0,1)</f>
        <v>0</v>
      </c>
      <c r="Q495">
        <f>IF(_xlfn.IFNA(VLOOKUP($B495,'ŠIFRANT ZA INDUSTRY'!L:L,1,0),0)=0,0,1)</f>
        <v>0</v>
      </c>
      <c r="R495">
        <f>IF(_xlfn.IFNA(VLOOKUP($B495,'ŠIFRANT ZA INDUSTRY'!M:M,1,0),0)=0,0,1)</f>
        <v>0</v>
      </c>
      <c r="S495">
        <f>IF(_xlfn.IFNA(VLOOKUP($B495,'ŠIFRANT ZA INDUSTRY'!N:N,1,0),0)=0,0,1)</f>
        <v>0</v>
      </c>
      <c r="T495" t="b">
        <f t="shared" si="33"/>
        <v>0</v>
      </c>
    </row>
    <row r="496" spans="1:20" x14ac:dyDescent="0.3">
      <c r="A496" t="str">
        <f t="shared" si="32"/>
        <v>64.30</v>
      </c>
      <c r="B496" s="44" t="s">
        <v>1366</v>
      </c>
      <c r="C496" s="25"/>
      <c r="D496" s="25" t="s">
        <v>1365</v>
      </c>
      <c r="E496">
        <f t="shared" ref="E496:E517" si="35">IF(LEN(B496)=6,1,0)</f>
        <v>1</v>
      </c>
      <c r="F496">
        <f>IF(_xlfn.IFNA(VLOOKUP(B496,'ŠIFRANT ZA INDUSTRY'!A:A,1,0),0)=0,0,1)</f>
        <v>0</v>
      </c>
      <c r="G496">
        <f>IF(_xlfn.IFNA(VLOOKUP($B496,'ŠIFRANT ZA INDUSTRY'!B:B,1,0),0)=0,0,1)</f>
        <v>0</v>
      </c>
      <c r="H496">
        <f>IF(_xlfn.IFNA(VLOOKUP($B496,'ŠIFRANT ZA INDUSTRY'!C:C,1,0),0)=0,0,1)</f>
        <v>0</v>
      </c>
      <c r="I496">
        <f>IF(_xlfn.IFNA(VLOOKUP($B496,'ŠIFRANT ZA INDUSTRY'!D:D,1,0),0)=0,0,1)</f>
        <v>0</v>
      </c>
      <c r="J496">
        <f>IF(_xlfn.IFNA(VLOOKUP($B496,'ŠIFRANT ZA INDUSTRY'!E:E,1,0),0)=0,0,1)</f>
        <v>0</v>
      </c>
      <c r="K496">
        <f>IF(_xlfn.IFNA(VLOOKUP($B496,'ŠIFRANT ZA INDUSTRY'!F:F,1,0),0)=0,0,1)</f>
        <v>0</v>
      </c>
      <c r="L496">
        <f>IF(_xlfn.IFNA(VLOOKUP($B496,'ŠIFRANT ZA INDUSTRY'!G:G,1,0),0)=0,0,1)</f>
        <v>0</v>
      </c>
      <c r="M496">
        <f>IF(_xlfn.IFNA(VLOOKUP($B496,'ŠIFRANT ZA INDUSTRY'!H:H,1,0),0)=0,0,1)</f>
        <v>0</v>
      </c>
      <c r="N496">
        <f>IF(_xlfn.IFNA(VLOOKUP($B496,'ŠIFRANT ZA INDUSTRY'!I:I,1,0),0)=0,0,1)</f>
        <v>0</v>
      </c>
      <c r="O496">
        <f>IF(_xlfn.IFNA(VLOOKUP($B496,'ŠIFRANT ZA INDUSTRY'!J:J,1,0),0)=0,0,1)</f>
        <v>0</v>
      </c>
      <c r="P496">
        <f>IF(_xlfn.IFNA(VLOOKUP($B496,'ŠIFRANT ZA INDUSTRY'!K:K,1,0),0)=0,0,1)</f>
        <v>0</v>
      </c>
      <c r="Q496">
        <f>IF(_xlfn.IFNA(VLOOKUP($B496,'ŠIFRANT ZA INDUSTRY'!L:L,1,0),0)=0,0,1)</f>
        <v>0</v>
      </c>
      <c r="R496">
        <f>IF(_xlfn.IFNA(VLOOKUP($B496,'ŠIFRANT ZA INDUSTRY'!M:M,1,0),0)=0,0,1)</f>
        <v>0</v>
      </c>
      <c r="S496">
        <f>IF(_xlfn.IFNA(VLOOKUP($B496,'ŠIFRANT ZA INDUSTRY'!N:N,1,0),0)=0,0,1)</f>
        <v>0</v>
      </c>
      <c r="T496" t="b">
        <f t="shared" si="33"/>
        <v>0</v>
      </c>
    </row>
    <row r="497" spans="1:20" x14ac:dyDescent="0.3">
      <c r="A497" t="str">
        <f t="shared" si="32"/>
        <v>64.91</v>
      </c>
      <c r="B497" s="44" t="s">
        <v>1368</v>
      </c>
      <c r="C497" s="25"/>
      <c r="D497" s="25" t="s">
        <v>1367</v>
      </c>
      <c r="E497">
        <f t="shared" si="35"/>
        <v>1</v>
      </c>
      <c r="F497">
        <f>IF(_xlfn.IFNA(VLOOKUP(B497,'ŠIFRANT ZA INDUSTRY'!A:A,1,0),0)=0,0,1)</f>
        <v>0</v>
      </c>
      <c r="G497">
        <f>IF(_xlfn.IFNA(VLOOKUP($B497,'ŠIFRANT ZA INDUSTRY'!B:B,1,0),0)=0,0,1)</f>
        <v>0</v>
      </c>
      <c r="H497">
        <f>IF(_xlfn.IFNA(VLOOKUP($B497,'ŠIFRANT ZA INDUSTRY'!C:C,1,0),0)=0,0,1)</f>
        <v>0</v>
      </c>
      <c r="I497">
        <f>IF(_xlfn.IFNA(VLOOKUP($B497,'ŠIFRANT ZA INDUSTRY'!D:D,1,0),0)=0,0,1)</f>
        <v>0</v>
      </c>
      <c r="J497">
        <f>IF(_xlfn.IFNA(VLOOKUP($B497,'ŠIFRANT ZA INDUSTRY'!E:E,1,0),0)=0,0,1)</f>
        <v>0</v>
      </c>
      <c r="K497">
        <f>IF(_xlfn.IFNA(VLOOKUP($B497,'ŠIFRANT ZA INDUSTRY'!F:F,1,0),0)=0,0,1)</f>
        <v>0</v>
      </c>
      <c r="L497">
        <f>IF(_xlfn.IFNA(VLOOKUP($B497,'ŠIFRANT ZA INDUSTRY'!G:G,1,0),0)=0,0,1)</f>
        <v>0</v>
      </c>
      <c r="M497">
        <f>IF(_xlfn.IFNA(VLOOKUP($B497,'ŠIFRANT ZA INDUSTRY'!H:H,1,0),0)=0,0,1)</f>
        <v>0</v>
      </c>
      <c r="N497">
        <f>IF(_xlfn.IFNA(VLOOKUP($B497,'ŠIFRANT ZA INDUSTRY'!I:I,1,0),0)=0,0,1)</f>
        <v>0</v>
      </c>
      <c r="O497">
        <f>IF(_xlfn.IFNA(VLOOKUP($B497,'ŠIFRANT ZA INDUSTRY'!J:J,1,0),0)=0,0,1)</f>
        <v>0</v>
      </c>
      <c r="P497">
        <f>IF(_xlfn.IFNA(VLOOKUP($B497,'ŠIFRANT ZA INDUSTRY'!K:K,1,0),0)=0,0,1)</f>
        <v>0</v>
      </c>
      <c r="Q497">
        <f>IF(_xlfn.IFNA(VLOOKUP($B497,'ŠIFRANT ZA INDUSTRY'!L:L,1,0),0)=0,0,1)</f>
        <v>0</v>
      </c>
      <c r="R497">
        <f>IF(_xlfn.IFNA(VLOOKUP($B497,'ŠIFRANT ZA INDUSTRY'!M:M,1,0),0)=0,0,1)</f>
        <v>0</v>
      </c>
      <c r="S497">
        <f>IF(_xlfn.IFNA(VLOOKUP($B497,'ŠIFRANT ZA INDUSTRY'!N:N,1,0),0)=0,0,1)</f>
        <v>0</v>
      </c>
      <c r="T497" t="b">
        <f t="shared" si="33"/>
        <v>0</v>
      </c>
    </row>
    <row r="498" spans="1:20" x14ac:dyDescent="0.3">
      <c r="A498" t="str">
        <f t="shared" si="32"/>
        <v>64.92</v>
      </c>
      <c r="B498" s="44" t="s">
        <v>1370</v>
      </c>
      <c r="C498" s="25"/>
      <c r="D498" s="25" t="s">
        <v>1369</v>
      </c>
      <c r="E498">
        <f t="shared" si="35"/>
        <v>1</v>
      </c>
      <c r="F498">
        <f>IF(_xlfn.IFNA(VLOOKUP(B498,'ŠIFRANT ZA INDUSTRY'!A:A,1,0),0)=0,0,1)</f>
        <v>0</v>
      </c>
      <c r="G498">
        <f>IF(_xlfn.IFNA(VLOOKUP($B498,'ŠIFRANT ZA INDUSTRY'!B:B,1,0),0)=0,0,1)</f>
        <v>0</v>
      </c>
      <c r="H498">
        <f>IF(_xlfn.IFNA(VLOOKUP($B498,'ŠIFRANT ZA INDUSTRY'!C:C,1,0),0)=0,0,1)</f>
        <v>0</v>
      </c>
      <c r="I498">
        <f>IF(_xlfn.IFNA(VLOOKUP($B498,'ŠIFRANT ZA INDUSTRY'!D:D,1,0),0)=0,0,1)</f>
        <v>0</v>
      </c>
      <c r="J498">
        <f>IF(_xlfn.IFNA(VLOOKUP($B498,'ŠIFRANT ZA INDUSTRY'!E:E,1,0),0)=0,0,1)</f>
        <v>0</v>
      </c>
      <c r="K498">
        <f>IF(_xlfn.IFNA(VLOOKUP($B498,'ŠIFRANT ZA INDUSTRY'!F:F,1,0),0)=0,0,1)</f>
        <v>0</v>
      </c>
      <c r="L498">
        <f>IF(_xlfn.IFNA(VLOOKUP($B498,'ŠIFRANT ZA INDUSTRY'!G:G,1,0),0)=0,0,1)</f>
        <v>0</v>
      </c>
      <c r="M498">
        <f>IF(_xlfn.IFNA(VLOOKUP($B498,'ŠIFRANT ZA INDUSTRY'!H:H,1,0),0)=0,0,1)</f>
        <v>0</v>
      </c>
      <c r="N498">
        <f>IF(_xlfn.IFNA(VLOOKUP($B498,'ŠIFRANT ZA INDUSTRY'!I:I,1,0),0)=0,0,1)</f>
        <v>0</v>
      </c>
      <c r="O498">
        <f>IF(_xlfn.IFNA(VLOOKUP($B498,'ŠIFRANT ZA INDUSTRY'!J:J,1,0),0)=0,0,1)</f>
        <v>0</v>
      </c>
      <c r="P498">
        <f>IF(_xlfn.IFNA(VLOOKUP($B498,'ŠIFRANT ZA INDUSTRY'!K:K,1,0),0)=0,0,1)</f>
        <v>0</v>
      </c>
      <c r="Q498">
        <f>IF(_xlfn.IFNA(VLOOKUP($B498,'ŠIFRANT ZA INDUSTRY'!L:L,1,0),0)=0,0,1)</f>
        <v>0</v>
      </c>
      <c r="R498">
        <f>IF(_xlfn.IFNA(VLOOKUP($B498,'ŠIFRANT ZA INDUSTRY'!M:M,1,0),0)=0,0,1)</f>
        <v>0</v>
      </c>
      <c r="S498">
        <f>IF(_xlfn.IFNA(VLOOKUP($B498,'ŠIFRANT ZA INDUSTRY'!N:N,1,0),0)=0,0,1)</f>
        <v>0</v>
      </c>
      <c r="T498" t="b">
        <f t="shared" si="33"/>
        <v>0</v>
      </c>
    </row>
    <row r="499" spans="1:20" x14ac:dyDescent="0.3">
      <c r="A499" t="str">
        <f t="shared" si="32"/>
        <v>64.99</v>
      </c>
      <c r="B499" s="44" t="s">
        <v>1372</v>
      </c>
      <c r="C499" s="25"/>
      <c r="D499" s="25" t="s">
        <v>1371</v>
      </c>
      <c r="E499">
        <f t="shared" si="35"/>
        <v>1</v>
      </c>
      <c r="F499">
        <f>IF(_xlfn.IFNA(VLOOKUP(B499,'ŠIFRANT ZA INDUSTRY'!A:A,1,0),0)=0,0,1)</f>
        <v>0</v>
      </c>
      <c r="G499">
        <f>IF(_xlfn.IFNA(VLOOKUP($B499,'ŠIFRANT ZA INDUSTRY'!B:B,1,0),0)=0,0,1)</f>
        <v>0</v>
      </c>
      <c r="H499">
        <f>IF(_xlfn.IFNA(VLOOKUP($B499,'ŠIFRANT ZA INDUSTRY'!C:C,1,0),0)=0,0,1)</f>
        <v>0</v>
      </c>
      <c r="I499">
        <f>IF(_xlfn.IFNA(VLOOKUP($B499,'ŠIFRANT ZA INDUSTRY'!D:D,1,0),0)=0,0,1)</f>
        <v>0</v>
      </c>
      <c r="J499">
        <f>IF(_xlfn.IFNA(VLOOKUP($B499,'ŠIFRANT ZA INDUSTRY'!E:E,1,0),0)=0,0,1)</f>
        <v>0</v>
      </c>
      <c r="K499">
        <f>IF(_xlfn.IFNA(VLOOKUP($B499,'ŠIFRANT ZA INDUSTRY'!F:F,1,0),0)=0,0,1)</f>
        <v>0</v>
      </c>
      <c r="L499">
        <f>IF(_xlfn.IFNA(VLOOKUP($B499,'ŠIFRANT ZA INDUSTRY'!G:G,1,0),0)=0,0,1)</f>
        <v>0</v>
      </c>
      <c r="M499">
        <f>IF(_xlfn.IFNA(VLOOKUP($B499,'ŠIFRANT ZA INDUSTRY'!H:H,1,0),0)=0,0,1)</f>
        <v>0</v>
      </c>
      <c r="N499">
        <f>IF(_xlfn.IFNA(VLOOKUP($B499,'ŠIFRANT ZA INDUSTRY'!I:I,1,0),0)=0,0,1)</f>
        <v>0</v>
      </c>
      <c r="O499">
        <f>IF(_xlfn.IFNA(VLOOKUP($B499,'ŠIFRANT ZA INDUSTRY'!J:J,1,0),0)=0,0,1)</f>
        <v>0</v>
      </c>
      <c r="P499">
        <f>IF(_xlfn.IFNA(VLOOKUP($B499,'ŠIFRANT ZA INDUSTRY'!K:K,1,0),0)=0,0,1)</f>
        <v>0</v>
      </c>
      <c r="Q499">
        <f>IF(_xlfn.IFNA(VLOOKUP($B499,'ŠIFRANT ZA INDUSTRY'!L:L,1,0),0)=0,0,1)</f>
        <v>0</v>
      </c>
      <c r="R499">
        <f>IF(_xlfn.IFNA(VLOOKUP($B499,'ŠIFRANT ZA INDUSTRY'!M:M,1,0),0)=0,0,1)</f>
        <v>0</v>
      </c>
      <c r="S499">
        <f>IF(_xlfn.IFNA(VLOOKUP($B499,'ŠIFRANT ZA INDUSTRY'!N:N,1,0),0)=0,0,1)</f>
        <v>0</v>
      </c>
      <c r="T499" t="b">
        <f t="shared" si="33"/>
        <v>0</v>
      </c>
    </row>
    <row r="500" spans="1:20" x14ac:dyDescent="0.3">
      <c r="A500" t="str">
        <f t="shared" si="32"/>
        <v>65.11</v>
      </c>
      <c r="B500" s="44" t="s">
        <v>1374</v>
      </c>
      <c r="C500" s="25"/>
      <c r="D500" s="25" t="s">
        <v>1373</v>
      </c>
      <c r="E500">
        <f t="shared" si="35"/>
        <v>1</v>
      </c>
      <c r="F500">
        <f>IF(_xlfn.IFNA(VLOOKUP(B500,'ŠIFRANT ZA INDUSTRY'!A:A,1,0),0)=0,0,1)</f>
        <v>0</v>
      </c>
      <c r="G500">
        <f>IF(_xlfn.IFNA(VLOOKUP($B500,'ŠIFRANT ZA INDUSTRY'!B:B,1,0),0)=0,0,1)</f>
        <v>0</v>
      </c>
      <c r="H500">
        <f>IF(_xlfn.IFNA(VLOOKUP($B500,'ŠIFRANT ZA INDUSTRY'!C:C,1,0),0)=0,0,1)</f>
        <v>0</v>
      </c>
      <c r="I500">
        <f>IF(_xlfn.IFNA(VLOOKUP($B500,'ŠIFRANT ZA INDUSTRY'!D:D,1,0),0)=0,0,1)</f>
        <v>0</v>
      </c>
      <c r="J500">
        <f>IF(_xlfn.IFNA(VLOOKUP($B500,'ŠIFRANT ZA INDUSTRY'!E:E,1,0),0)=0,0,1)</f>
        <v>0</v>
      </c>
      <c r="K500">
        <f>IF(_xlfn.IFNA(VLOOKUP($B500,'ŠIFRANT ZA INDUSTRY'!F:F,1,0),0)=0,0,1)</f>
        <v>0</v>
      </c>
      <c r="L500">
        <f>IF(_xlfn.IFNA(VLOOKUP($B500,'ŠIFRANT ZA INDUSTRY'!G:G,1,0),0)=0,0,1)</f>
        <v>0</v>
      </c>
      <c r="M500">
        <f>IF(_xlfn.IFNA(VLOOKUP($B500,'ŠIFRANT ZA INDUSTRY'!H:H,1,0),0)=0,0,1)</f>
        <v>0</v>
      </c>
      <c r="N500">
        <f>IF(_xlfn.IFNA(VLOOKUP($B500,'ŠIFRANT ZA INDUSTRY'!I:I,1,0),0)=0,0,1)</f>
        <v>0</v>
      </c>
      <c r="O500">
        <f>IF(_xlfn.IFNA(VLOOKUP($B500,'ŠIFRANT ZA INDUSTRY'!J:J,1,0),0)=0,0,1)</f>
        <v>0</v>
      </c>
      <c r="P500">
        <f>IF(_xlfn.IFNA(VLOOKUP($B500,'ŠIFRANT ZA INDUSTRY'!K:K,1,0),0)=0,0,1)</f>
        <v>0</v>
      </c>
      <c r="Q500">
        <f>IF(_xlfn.IFNA(VLOOKUP($B500,'ŠIFRANT ZA INDUSTRY'!L:L,1,0),0)=0,0,1)</f>
        <v>0</v>
      </c>
      <c r="R500">
        <f>IF(_xlfn.IFNA(VLOOKUP($B500,'ŠIFRANT ZA INDUSTRY'!M:M,1,0),0)=0,0,1)</f>
        <v>0</v>
      </c>
      <c r="S500">
        <f>IF(_xlfn.IFNA(VLOOKUP($B500,'ŠIFRANT ZA INDUSTRY'!N:N,1,0),0)=0,0,1)</f>
        <v>0</v>
      </c>
      <c r="T500" t="b">
        <f t="shared" si="33"/>
        <v>0</v>
      </c>
    </row>
    <row r="501" spans="1:20" x14ac:dyDescent="0.3">
      <c r="A501" t="str">
        <f t="shared" si="32"/>
        <v>65.12</v>
      </c>
      <c r="B501" s="44" t="s">
        <v>1376</v>
      </c>
      <c r="C501" s="25"/>
      <c r="D501" s="25" t="s">
        <v>1375</v>
      </c>
      <c r="E501">
        <f t="shared" si="35"/>
        <v>1</v>
      </c>
      <c r="F501">
        <f>IF(_xlfn.IFNA(VLOOKUP(B501,'ŠIFRANT ZA INDUSTRY'!A:A,1,0),0)=0,0,1)</f>
        <v>0</v>
      </c>
      <c r="G501">
        <f>IF(_xlfn.IFNA(VLOOKUP($B501,'ŠIFRANT ZA INDUSTRY'!B:B,1,0),0)=0,0,1)</f>
        <v>0</v>
      </c>
      <c r="H501">
        <f>IF(_xlfn.IFNA(VLOOKUP($B501,'ŠIFRANT ZA INDUSTRY'!C:C,1,0),0)=0,0,1)</f>
        <v>0</v>
      </c>
      <c r="I501">
        <f>IF(_xlfn.IFNA(VLOOKUP($B501,'ŠIFRANT ZA INDUSTRY'!D:D,1,0),0)=0,0,1)</f>
        <v>0</v>
      </c>
      <c r="J501">
        <f>IF(_xlfn.IFNA(VLOOKUP($B501,'ŠIFRANT ZA INDUSTRY'!E:E,1,0),0)=0,0,1)</f>
        <v>0</v>
      </c>
      <c r="K501">
        <f>IF(_xlfn.IFNA(VLOOKUP($B501,'ŠIFRANT ZA INDUSTRY'!F:F,1,0),0)=0,0,1)</f>
        <v>0</v>
      </c>
      <c r="L501">
        <f>IF(_xlfn.IFNA(VLOOKUP($B501,'ŠIFRANT ZA INDUSTRY'!G:G,1,0),0)=0,0,1)</f>
        <v>0</v>
      </c>
      <c r="M501">
        <f>IF(_xlfn.IFNA(VLOOKUP($B501,'ŠIFRANT ZA INDUSTRY'!H:H,1,0),0)=0,0,1)</f>
        <v>0</v>
      </c>
      <c r="N501">
        <f>IF(_xlfn.IFNA(VLOOKUP($B501,'ŠIFRANT ZA INDUSTRY'!I:I,1,0),0)=0,0,1)</f>
        <v>0</v>
      </c>
      <c r="O501">
        <f>IF(_xlfn.IFNA(VLOOKUP($B501,'ŠIFRANT ZA INDUSTRY'!J:J,1,0),0)=0,0,1)</f>
        <v>0</v>
      </c>
      <c r="P501">
        <f>IF(_xlfn.IFNA(VLOOKUP($B501,'ŠIFRANT ZA INDUSTRY'!K:K,1,0),0)=0,0,1)</f>
        <v>0</v>
      </c>
      <c r="Q501">
        <f>IF(_xlfn.IFNA(VLOOKUP($B501,'ŠIFRANT ZA INDUSTRY'!L:L,1,0),0)=0,0,1)</f>
        <v>0</v>
      </c>
      <c r="R501">
        <f>IF(_xlfn.IFNA(VLOOKUP($B501,'ŠIFRANT ZA INDUSTRY'!M:M,1,0),0)=0,0,1)</f>
        <v>0</v>
      </c>
      <c r="S501">
        <f>IF(_xlfn.IFNA(VLOOKUP($B501,'ŠIFRANT ZA INDUSTRY'!N:N,1,0),0)=0,0,1)</f>
        <v>0</v>
      </c>
      <c r="T501" t="b">
        <f t="shared" si="33"/>
        <v>0</v>
      </c>
    </row>
    <row r="502" spans="1:20" x14ac:dyDescent="0.3">
      <c r="A502" t="str">
        <f t="shared" si="32"/>
        <v>65.20</v>
      </c>
      <c r="B502" s="44" t="s">
        <v>1378</v>
      </c>
      <c r="C502" s="25"/>
      <c r="D502" s="25" t="s">
        <v>1377</v>
      </c>
      <c r="E502">
        <f t="shared" si="35"/>
        <v>1</v>
      </c>
      <c r="F502">
        <f>IF(_xlfn.IFNA(VLOOKUP(B502,'ŠIFRANT ZA INDUSTRY'!A:A,1,0),0)=0,0,1)</f>
        <v>0</v>
      </c>
      <c r="G502">
        <f>IF(_xlfn.IFNA(VLOOKUP($B502,'ŠIFRANT ZA INDUSTRY'!B:B,1,0),0)=0,0,1)</f>
        <v>0</v>
      </c>
      <c r="H502">
        <f>IF(_xlfn.IFNA(VLOOKUP($B502,'ŠIFRANT ZA INDUSTRY'!C:C,1,0),0)=0,0,1)</f>
        <v>0</v>
      </c>
      <c r="I502">
        <f>IF(_xlfn.IFNA(VLOOKUP($B502,'ŠIFRANT ZA INDUSTRY'!D:D,1,0),0)=0,0,1)</f>
        <v>0</v>
      </c>
      <c r="J502">
        <f>IF(_xlfn.IFNA(VLOOKUP($B502,'ŠIFRANT ZA INDUSTRY'!E:E,1,0),0)=0,0,1)</f>
        <v>0</v>
      </c>
      <c r="K502">
        <f>IF(_xlfn.IFNA(VLOOKUP($B502,'ŠIFRANT ZA INDUSTRY'!F:F,1,0),0)=0,0,1)</f>
        <v>0</v>
      </c>
      <c r="L502">
        <f>IF(_xlfn.IFNA(VLOOKUP($B502,'ŠIFRANT ZA INDUSTRY'!G:G,1,0),0)=0,0,1)</f>
        <v>0</v>
      </c>
      <c r="M502">
        <f>IF(_xlfn.IFNA(VLOOKUP($B502,'ŠIFRANT ZA INDUSTRY'!H:H,1,0),0)=0,0,1)</f>
        <v>0</v>
      </c>
      <c r="N502">
        <f>IF(_xlfn.IFNA(VLOOKUP($B502,'ŠIFRANT ZA INDUSTRY'!I:I,1,0),0)=0,0,1)</f>
        <v>0</v>
      </c>
      <c r="O502">
        <f>IF(_xlfn.IFNA(VLOOKUP($B502,'ŠIFRANT ZA INDUSTRY'!J:J,1,0),0)=0,0,1)</f>
        <v>0</v>
      </c>
      <c r="P502">
        <f>IF(_xlfn.IFNA(VLOOKUP($B502,'ŠIFRANT ZA INDUSTRY'!K:K,1,0),0)=0,0,1)</f>
        <v>0</v>
      </c>
      <c r="Q502">
        <f>IF(_xlfn.IFNA(VLOOKUP($B502,'ŠIFRANT ZA INDUSTRY'!L:L,1,0),0)=0,0,1)</f>
        <v>0</v>
      </c>
      <c r="R502">
        <f>IF(_xlfn.IFNA(VLOOKUP($B502,'ŠIFRANT ZA INDUSTRY'!M:M,1,0),0)=0,0,1)</f>
        <v>0</v>
      </c>
      <c r="S502">
        <f>IF(_xlfn.IFNA(VLOOKUP($B502,'ŠIFRANT ZA INDUSTRY'!N:N,1,0),0)=0,0,1)</f>
        <v>0</v>
      </c>
      <c r="T502" t="b">
        <f t="shared" si="33"/>
        <v>0</v>
      </c>
    </row>
    <row r="503" spans="1:20" x14ac:dyDescent="0.3">
      <c r="A503" t="str">
        <f t="shared" si="32"/>
        <v>65.30</v>
      </c>
      <c r="B503" s="44" t="s">
        <v>1380</v>
      </c>
      <c r="C503" s="25"/>
      <c r="D503" s="25" t="s">
        <v>1379</v>
      </c>
      <c r="E503">
        <f t="shared" si="35"/>
        <v>1</v>
      </c>
      <c r="F503">
        <f>IF(_xlfn.IFNA(VLOOKUP(B503,'ŠIFRANT ZA INDUSTRY'!A:A,1,0),0)=0,0,1)</f>
        <v>0</v>
      </c>
      <c r="G503">
        <f>IF(_xlfn.IFNA(VLOOKUP($B503,'ŠIFRANT ZA INDUSTRY'!B:B,1,0),0)=0,0,1)</f>
        <v>0</v>
      </c>
      <c r="H503">
        <f>IF(_xlfn.IFNA(VLOOKUP($B503,'ŠIFRANT ZA INDUSTRY'!C:C,1,0),0)=0,0,1)</f>
        <v>0</v>
      </c>
      <c r="I503">
        <f>IF(_xlfn.IFNA(VLOOKUP($B503,'ŠIFRANT ZA INDUSTRY'!D:D,1,0),0)=0,0,1)</f>
        <v>0</v>
      </c>
      <c r="J503">
        <f>IF(_xlfn.IFNA(VLOOKUP($B503,'ŠIFRANT ZA INDUSTRY'!E:E,1,0),0)=0,0,1)</f>
        <v>0</v>
      </c>
      <c r="K503">
        <f>IF(_xlfn.IFNA(VLOOKUP($B503,'ŠIFRANT ZA INDUSTRY'!F:F,1,0),0)=0,0,1)</f>
        <v>0</v>
      </c>
      <c r="L503">
        <f>IF(_xlfn.IFNA(VLOOKUP($B503,'ŠIFRANT ZA INDUSTRY'!G:G,1,0),0)=0,0,1)</f>
        <v>0</v>
      </c>
      <c r="M503">
        <f>IF(_xlfn.IFNA(VLOOKUP($B503,'ŠIFRANT ZA INDUSTRY'!H:H,1,0),0)=0,0,1)</f>
        <v>0</v>
      </c>
      <c r="N503">
        <f>IF(_xlfn.IFNA(VLOOKUP($B503,'ŠIFRANT ZA INDUSTRY'!I:I,1,0),0)=0,0,1)</f>
        <v>0</v>
      </c>
      <c r="O503">
        <f>IF(_xlfn.IFNA(VLOOKUP($B503,'ŠIFRANT ZA INDUSTRY'!J:J,1,0),0)=0,0,1)</f>
        <v>0</v>
      </c>
      <c r="P503">
        <f>IF(_xlfn.IFNA(VLOOKUP($B503,'ŠIFRANT ZA INDUSTRY'!K:K,1,0),0)=0,0,1)</f>
        <v>0</v>
      </c>
      <c r="Q503">
        <f>IF(_xlfn.IFNA(VLOOKUP($B503,'ŠIFRANT ZA INDUSTRY'!L:L,1,0),0)=0,0,1)</f>
        <v>0</v>
      </c>
      <c r="R503">
        <f>IF(_xlfn.IFNA(VLOOKUP($B503,'ŠIFRANT ZA INDUSTRY'!M:M,1,0),0)=0,0,1)</f>
        <v>0</v>
      </c>
      <c r="S503">
        <f>IF(_xlfn.IFNA(VLOOKUP($B503,'ŠIFRANT ZA INDUSTRY'!N:N,1,0),0)=0,0,1)</f>
        <v>0</v>
      </c>
      <c r="T503" t="b">
        <f t="shared" si="33"/>
        <v>0</v>
      </c>
    </row>
    <row r="504" spans="1:20" x14ac:dyDescent="0.3">
      <c r="A504" t="str">
        <f t="shared" si="32"/>
        <v>66.11</v>
      </c>
      <c r="B504" s="44" t="s">
        <v>1382</v>
      </c>
      <c r="C504" s="25"/>
      <c r="D504" s="25" t="s">
        <v>1381</v>
      </c>
      <c r="E504">
        <f t="shared" si="35"/>
        <v>1</v>
      </c>
      <c r="F504">
        <f>IF(_xlfn.IFNA(VLOOKUP(B504,'ŠIFRANT ZA INDUSTRY'!A:A,1,0),0)=0,0,1)</f>
        <v>0</v>
      </c>
      <c r="G504">
        <f>IF(_xlfn.IFNA(VLOOKUP($B504,'ŠIFRANT ZA INDUSTRY'!B:B,1,0),0)=0,0,1)</f>
        <v>0</v>
      </c>
      <c r="H504">
        <f>IF(_xlfn.IFNA(VLOOKUP($B504,'ŠIFRANT ZA INDUSTRY'!C:C,1,0),0)=0,0,1)</f>
        <v>0</v>
      </c>
      <c r="I504">
        <f>IF(_xlfn.IFNA(VLOOKUP($B504,'ŠIFRANT ZA INDUSTRY'!D:D,1,0),0)=0,0,1)</f>
        <v>0</v>
      </c>
      <c r="J504">
        <f>IF(_xlfn.IFNA(VLOOKUP($B504,'ŠIFRANT ZA INDUSTRY'!E:E,1,0),0)=0,0,1)</f>
        <v>0</v>
      </c>
      <c r="K504">
        <f>IF(_xlfn.IFNA(VLOOKUP($B504,'ŠIFRANT ZA INDUSTRY'!F:F,1,0),0)=0,0,1)</f>
        <v>0</v>
      </c>
      <c r="L504">
        <f>IF(_xlfn.IFNA(VLOOKUP($B504,'ŠIFRANT ZA INDUSTRY'!G:G,1,0),0)=0,0,1)</f>
        <v>0</v>
      </c>
      <c r="M504">
        <f>IF(_xlfn.IFNA(VLOOKUP($B504,'ŠIFRANT ZA INDUSTRY'!H:H,1,0),0)=0,0,1)</f>
        <v>0</v>
      </c>
      <c r="N504">
        <f>IF(_xlfn.IFNA(VLOOKUP($B504,'ŠIFRANT ZA INDUSTRY'!I:I,1,0),0)=0,0,1)</f>
        <v>0</v>
      </c>
      <c r="O504">
        <f>IF(_xlfn.IFNA(VLOOKUP($B504,'ŠIFRANT ZA INDUSTRY'!J:J,1,0),0)=0,0,1)</f>
        <v>0</v>
      </c>
      <c r="P504">
        <f>IF(_xlfn.IFNA(VLOOKUP($B504,'ŠIFRANT ZA INDUSTRY'!K:K,1,0),0)=0,0,1)</f>
        <v>0</v>
      </c>
      <c r="Q504">
        <f>IF(_xlfn.IFNA(VLOOKUP($B504,'ŠIFRANT ZA INDUSTRY'!L:L,1,0),0)=0,0,1)</f>
        <v>0</v>
      </c>
      <c r="R504">
        <f>IF(_xlfn.IFNA(VLOOKUP($B504,'ŠIFRANT ZA INDUSTRY'!M:M,1,0),0)=0,0,1)</f>
        <v>0</v>
      </c>
      <c r="S504">
        <f>IF(_xlfn.IFNA(VLOOKUP($B504,'ŠIFRANT ZA INDUSTRY'!N:N,1,0),0)=0,0,1)</f>
        <v>0</v>
      </c>
      <c r="T504" t="b">
        <f t="shared" si="33"/>
        <v>0</v>
      </c>
    </row>
    <row r="505" spans="1:20" x14ac:dyDescent="0.3">
      <c r="A505" t="str">
        <f t="shared" si="32"/>
        <v>66.12</v>
      </c>
      <c r="B505" s="44" t="s">
        <v>1384</v>
      </c>
      <c r="C505" s="25"/>
      <c r="D505" s="25" t="s">
        <v>1383</v>
      </c>
      <c r="E505">
        <f t="shared" si="35"/>
        <v>1</v>
      </c>
      <c r="F505">
        <f>IF(_xlfn.IFNA(VLOOKUP(B505,'ŠIFRANT ZA INDUSTRY'!A:A,1,0),0)=0,0,1)</f>
        <v>0</v>
      </c>
      <c r="G505">
        <f>IF(_xlfn.IFNA(VLOOKUP($B505,'ŠIFRANT ZA INDUSTRY'!B:B,1,0),0)=0,0,1)</f>
        <v>0</v>
      </c>
      <c r="H505">
        <f>IF(_xlfn.IFNA(VLOOKUP($B505,'ŠIFRANT ZA INDUSTRY'!C:C,1,0),0)=0,0,1)</f>
        <v>0</v>
      </c>
      <c r="I505">
        <f>IF(_xlfn.IFNA(VLOOKUP($B505,'ŠIFRANT ZA INDUSTRY'!D:D,1,0),0)=0,0,1)</f>
        <v>0</v>
      </c>
      <c r="J505">
        <f>IF(_xlfn.IFNA(VLOOKUP($B505,'ŠIFRANT ZA INDUSTRY'!E:E,1,0),0)=0,0,1)</f>
        <v>0</v>
      </c>
      <c r="K505">
        <f>IF(_xlfn.IFNA(VLOOKUP($B505,'ŠIFRANT ZA INDUSTRY'!F:F,1,0),0)=0,0,1)</f>
        <v>0</v>
      </c>
      <c r="L505">
        <f>IF(_xlfn.IFNA(VLOOKUP($B505,'ŠIFRANT ZA INDUSTRY'!G:G,1,0),0)=0,0,1)</f>
        <v>0</v>
      </c>
      <c r="M505">
        <f>IF(_xlfn.IFNA(VLOOKUP($B505,'ŠIFRANT ZA INDUSTRY'!H:H,1,0),0)=0,0,1)</f>
        <v>0</v>
      </c>
      <c r="N505">
        <f>IF(_xlfn.IFNA(VLOOKUP($B505,'ŠIFRANT ZA INDUSTRY'!I:I,1,0),0)=0,0,1)</f>
        <v>0</v>
      </c>
      <c r="O505">
        <f>IF(_xlfn.IFNA(VLOOKUP($B505,'ŠIFRANT ZA INDUSTRY'!J:J,1,0),0)=0,0,1)</f>
        <v>0</v>
      </c>
      <c r="P505">
        <f>IF(_xlfn.IFNA(VLOOKUP($B505,'ŠIFRANT ZA INDUSTRY'!K:K,1,0),0)=0,0,1)</f>
        <v>0</v>
      </c>
      <c r="Q505">
        <f>IF(_xlfn.IFNA(VLOOKUP($B505,'ŠIFRANT ZA INDUSTRY'!L:L,1,0),0)=0,0,1)</f>
        <v>0</v>
      </c>
      <c r="R505">
        <f>IF(_xlfn.IFNA(VLOOKUP($B505,'ŠIFRANT ZA INDUSTRY'!M:M,1,0),0)=0,0,1)</f>
        <v>0</v>
      </c>
      <c r="S505">
        <f>IF(_xlfn.IFNA(VLOOKUP($B505,'ŠIFRANT ZA INDUSTRY'!N:N,1,0),0)=0,0,1)</f>
        <v>0</v>
      </c>
      <c r="T505" t="b">
        <f t="shared" si="33"/>
        <v>0</v>
      </c>
    </row>
    <row r="506" spans="1:20" x14ac:dyDescent="0.3">
      <c r="A506" t="str">
        <f t="shared" si="32"/>
        <v>66.19</v>
      </c>
      <c r="B506" s="44" t="s">
        <v>1386</v>
      </c>
      <c r="C506" s="25"/>
      <c r="D506" s="25" t="s">
        <v>1385</v>
      </c>
      <c r="E506">
        <f t="shared" si="35"/>
        <v>1</v>
      </c>
      <c r="F506">
        <f>IF(_xlfn.IFNA(VLOOKUP(B506,'ŠIFRANT ZA INDUSTRY'!A:A,1,0),0)=0,0,1)</f>
        <v>0</v>
      </c>
      <c r="G506">
        <f>IF(_xlfn.IFNA(VLOOKUP($B506,'ŠIFRANT ZA INDUSTRY'!B:B,1,0),0)=0,0,1)</f>
        <v>0</v>
      </c>
      <c r="H506">
        <f>IF(_xlfn.IFNA(VLOOKUP($B506,'ŠIFRANT ZA INDUSTRY'!C:C,1,0),0)=0,0,1)</f>
        <v>0</v>
      </c>
      <c r="I506">
        <f>IF(_xlfn.IFNA(VLOOKUP($B506,'ŠIFRANT ZA INDUSTRY'!D:D,1,0),0)=0,0,1)</f>
        <v>0</v>
      </c>
      <c r="J506">
        <f>IF(_xlfn.IFNA(VLOOKUP($B506,'ŠIFRANT ZA INDUSTRY'!E:E,1,0),0)=0,0,1)</f>
        <v>0</v>
      </c>
      <c r="K506">
        <f>IF(_xlfn.IFNA(VLOOKUP($B506,'ŠIFRANT ZA INDUSTRY'!F:F,1,0),0)=0,0,1)</f>
        <v>0</v>
      </c>
      <c r="L506">
        <f>IF(_xlfn.IFNA(VLOOKUP($B506,'ŠIFRANT ZA INDUSTRY'!G:G,1,0),0)=0,0,1)</f>
        <v>0</v>
      </c>
      <c r="M506">
        <f>IF(_xlfn.IFNA(VLOOKUP($B506,'ŠIFRANT ZA INDUSTRY'!H:H,1,0),0)=0,0,1)</f>
        <v>0</v>
      </c>
      <c r="N506">
        <f>IF(_xlfn.IFNA(VLOOKUP($B506,'ŠIFRANT ZA INDUSTRY'!I:I,1,0),0)=0,0,1)</f>
        <v>0</v>
      </c>
      <c r="O506">
        <f>IF(_xlfn.IFNA(VLOOKUP($B506,'ŠIFRANT ZA INDUSTRY'!J:J,1,0),0)=0,0,1)</f>
        <v>0</v>
      </c>
      <c r="P506">
        <f>IF(_xlfn.IFNA(VLOOKUP($B506,'ŠIFRANT ZA INDUSTRY'!K:K,1,0),0)=0,0,1)</f>
        <v>0</v>
      </c>
      <c r="Q506">
        <f>IF(_xlfn.IFNA(VLOOKUP($B506,'ŠIFRANT ZA INDUSTRY'!L:L,1,0),0)=0,0,1)</f>
        <v>0</v>
      </c>
      <c r="R506">
        <f>IF(_xlfn.IFNA(VLOOKUP($B506,'ŠIFRANT ZA INDUSTRY'!M:M,1,0),0)=0,0,1)</f>
        <v>0</v>
      </c>
      <c r="S506">
        <f>IF(_xlfn.IFNA(VLOOKUP($B506,'ŠIFRANT ZA INDUSTRY'!N:N,1,0),0)=0,0,1)</f>
        <v>0</v>
      </c>
      <c r="T506" t="b">
        <f t="shared" si="33"/>
        <v>0</v>
      </c>
    </row>
    <row r="507" spans="1:20" x14ac:dyDescent="0.3">
      <c r="A507" t="str">
        <f t="shared" si="32"/>
        <v>66.21</v>
      </c>
      <c r="B507" s="44" t="s">
        <v>1388</v>
      </c>
      <c r="C507" s="25"/>
      <c r="D507" s="25" t="s">
        <v>1387</v>
      </c>
      <c r="E507">
        <f t="shared" si="35"/>
        <v>1</v>
      </c>
      <c r="F507">
        <f>IF(_xlfn.IFNA(VLOOKUP(B507,'ŠIFRANT ZA INDUSTRY'!A:A,1,0),0)=0,0,1)</f>
        <v>0</v>
      </c>
      <c r="G507">
        <f>IF(_xlfn.IFNA(VLOOKUP($B507,'ŠIFRANT ZA INDUSTRY'!B:B,1,0),0)=0,0,1)</f>
        <v>0</v>
      </c>
      <c r="H507">
        <f>IF(_xlfn.IFNA(VLOOKUP($B507,'ŠIFRANT ZA INDUSTRY'!C:C,1,0),0)=0,0,1)</f>
        <v>0</v>
      </c>
      <c r="I507">
        <f>IF(_xlfn.IFNA(VLOOKUP($B507,'ŠIFRANT ZA INDUSTRY'!D:D,1,0),0)=0,0,1)</f>
        <v>0</v>
      </c>
      <c r="J507">
        <f>IF(_xlfn.IFNA(VLOOKUP($B507,'ŠIFRANT ZA INDUSTRY'!E:E,1,0),0)=0,0,1)</f>
        <v>0</v>
      </c>
      <c r="K507">
        <f>IF(_xlfn.IFNA(VLOOKUP($B507,'ŠIFRANT ZA INDUSTRY'!F:F,1,0),0)=0,0,1)</f>
        <v>0</v>
      </c>
      <c r="L507">
        <f>IF(_xlfn.IFNA(VLOOKUP($B507,'ŠIFRANT ZA INDUSTRY'!G:G,1,0),0)=0,0,1)</f>
        <v>0</v>
      </c>
      <c r="M507">
        <f>IF(_xlfn.IFNA(VLOOKUP($B507,'ŠIFRANT ZA INDUSTRY'!H:H,1,0),0)=0,0,1)</f>
        <v>0</v>
      </c>
      <c r="N507">
        <f>IF(_xlfn.IFNA(VLOOKUP($B507,'ŠIFRANT ZA INDUSTRY'!I:I,1,0),0)=0,0,1)</f>
        <v>0</v>
      </c>
      <c r="O507">
        <f>IF(_xlfn.IFNA(VLOOKUP($B507,'ŠIFRANT ZA INDUSTRY'!J:J,1,0),0)=0,0,1)</f>
        <v>0</v>
      </c>
      <c r="P507">
        <f>IF(_xlfn.IFNA(VLOOKUP($B507,'ŠIFRANT ZA INDUSTRY'!K:K,1,0),0)=0,0,1)</f>
        <v>0</v>
      </c>
      <c r="Q507">
        <f>IF(_xlfn.IFNA(VLOOKUP($B507,'ŠIFRANT ZA INDUSTRY'!L:L,1,0),0)=0,0,1)</f>
        <v>0</v>
      </c>
      <c r="R507">
        <f>IF(_xlfn.IFNA(VLOOKUP($B507,'ŠIFRANT ZA INDUSTRY'!M:M,1,0),0)=0,0,1)</f>
        <v>0</v>
      </c>
      <c r="S507">
        <f>IF(_xlfn.IFNA(VLOOKUP($B507,'ŠIFRANT ZA INDUSTRY'!N:N,1,0),0)=0,0,1)</f>
        <v>0</v>
      </c>
      <c r="T507" t="b">
        <f t="shared" si="33"/>
        <v>0</v>
      </c>
    </row>
    <row r="508" spans="1:20" x14ac:dyDescent="0.3">
      <c r="A508" t="str">
        <f t="shared" si="32"/>
        <v>66.22</v>
      </c>
      <c r="B508" s="44" t="s">
        <v>1390</v>
      </c>
      <c r="C508" s="25"/>
      <c r="D508" s="25" t="s">
        <v>1389</v>
      </c>
      <c r="E508">
        <f t="shared" si="35"/>
        <v>1</v>
      </c>
      <c r="F508">
        <f>IF(_xlfn.IFNA(VLOOKUP(B508,'ŠIFRANT ZA INDUSTRY'!A:A,1,0),0)=0,0,1)</f>
        <v>0</v>
      </c>
      <c r="G508">
        <f>IF(_xlfn.IFNA(VLOOKUP($B508,'ŠIFRANT ZA INDUSTRY'!B:B,1,0),0)=0,0,1)</f>
        <v>0</v>
      </c>
      <c r="H508">
        <f>IF(_xlfn.IFNA(VLOOKUP($B508,'ŠIFRANT ZA INDUSTRY'!C:C,1,0),0)=0,0,1)</f>
        <v>0</v>
      </c>
      <c r="I508">
        <f>IF(_xlfn.IFNA(VLOOKUP($B508,'ŠIFRANT ZA INDUSTRY'!D:D,1,0),0)=0,0,1)</f>
        <v>0</v>
      </c>
      <c r="J508">
        <f>IF(_xlfn.IFNA(VLOOKUP($B508,'ŠIFRANT ZA INDUSTRY'!E:E,1,0),0)=0,0,1)</f>
        <v>0</v>
      </c>
      <c r="K508">
        <f>IF(_xlfn.IFNA(VLOOKUP($B508,'ŠIFRANT ZA INDUSTRY'!F:F,1,0),0)=0,0,1)</f>
        <v>0</v>
      </c>
      <c r="L508">
        <f>IF(_xlfn.IFNA(VLOOKUP($B508,'ŠIFRANT ZA INDUSTRY'!G:G,1,0),0)=0,0,1)</f>
        <v>0</v>
      </c>
      <c r="M508">
        <f>IF(_xlfn.IFNA(VLOOKUP($B508,'ŠIFRANT ZA INDUSTRY'!H:H,1,0),0)=0,0,1)</f>
        <v>0</v>
      </c>
      <c r="N508">
        <f>IF(_xlfn.IFNA(VLOOKUP($B508,'ŠIFRANT ZA INDUSTRY'!I:I,1,0),0)=0,0,1)</f>
        <v>0</v>
      </c>
      <c r="O508">
        <f>IF(_xlfn.IFNA(VLOOKUP($B508,'ŠIFRANT ZA INDUSTRY'!J:J,1,0),0)=0,0,1)</f>
        <v>0</v>
      </c>
      <c r="P508">
        <f>IF(_xlfn.IFNA(VLOOKUP($B508,'ŠIFRANT ZA INDUSTRY'!K:K,1,0),0)=0,0,1)</f>
        <v>0</v>
      </c>
      <c r="Q508">
        <f>IF(_xlfn.IFNA(VLOOKUP($B508,'ŠIFRANT ZA INDUSTRY'!L:L,1,0),0)=0,0,1)</f>
        <v>0</v>
      </c>
      <c r="R508">
        <f>IF(_xlfn.IFNA(VLOOKUP($B508,'ŠIFRANT ZA INDUSTRY'!M:M,1,0),0)=0,0,1)</f>
        <v>0</v>
      </c>
      <c r="S508">
        <f>IF(_xlfn.IFNA(VLOOKUP($B508,'ŠIFRANT ZA INDUSTRY'!N:N,1,0),0)=0,0,1)</f>
        <v>0</v>
      </c>
      <c r="T508" t="b">
        <f t="shared" si="33"/>
        <v>0</v>
      </c>
    </row>
    <row r="509" spans="1:20" x14ac:dyDescent="0.3">
      <c r="A509" t="str">
        <f t="shared" si="32"/>
        <v>66.29</v>
      </c>
      <c r="B509" s="44" t="s">
        <v>1392</v>
      </c>
      <c r="C509" s="25"/>
      <c r="D509" s="25" t="s">
        <v>1391</v>
      </c>
      <c r="E509">
        <f t="shared" si="35"/>
        <v>1</v>
      </c>
      <c r="F509">
        <f>IF(_xlfn.IFNA(VLOOKUP(B509,'ŠIFRANT ZA INDUSTRY'!A:A,1,0),0)=0,0,1)</f>
        <v>0</v>
      </c>
      <c r="G509">
        <f>IF(_xlfn.IFNA(VLOOKUP($B509,'ŠIFRANT ZA INDUSTRY'!B:B,1,0),0)=0,0,1)</f>
        <v>0</v>
      </c>
      <c r="H509">
        <f>IF(_xlfn.IFNA(VLOOKUP($B509,'ŠIFRANT ZA INDUSTRY'!C:C,1,0),0)=0,0,1)</f>
        <v>0</v>
      </c>
      <c r="I509">
        <f>IF(_xlfn.IFNA(VLOOKUP($B509,'ŠIFRANT ZA INDUSTRY'!D:D,1,0),0)=0,0,1)</f>
        <v>0</v>
      </c>
      <c r="J509">
        <f>IF(_xlfn.IFNA(VLOOKUP($B509,'ŠIFRANT ZA INDUSTRY'!E:E,1,0),0)=0,0,1)</f>
        <v>0</v>
      </c>
      <c r="K509">
        <f>IF(_xlfn.IFNA(VLOOKUP($B509,'ŠIFRANT ZA INDUSTRY'!F:F,1,0),0)=0,0,1)</f>
        <v>0</v>
      </c>
      <c r="L509">
        <f>IF(_xlfn.IFNA(VLOOKUP($B509,'ŠIFRANT ZA INDUSTRY'!G:G,1,0),0)=0,0,1)</f>
        <v>0</v>
      </c>
      <c r="M509">
        <f>IF(_xlfn.IFNA(VLOOKUP($B509,'ŠIFRANT ZA INDUSTRY'!H:H,1,0),0)=0,0,1)</f>
        <v>0</v>
      </c>
      <c r="N509">
        <f>IF(_xlfn.IFNA(VLOOKUP($B509,'ŠIFRANT ZA INDUSTRY'!I:I,1,0),0)=0,0,1)</f>
        <v>0</v>
      </c>
      <c r="O509">
        <f>IF(_xlfn.IFNA(VLOOKUP($B509,'ŠIFRANT ZA INDUSTRY'!J:J,1,0),0)=0,0,1)</f>
        <v>0</v>
      </c>
      <c r="P509">
        <f>IF(_xlfn.IFNA(VLOOKUP($B509,'ŠIFRANT ZA INDUSTRY'!K:K,1,0),0)=0,0,1)</f>
        <v>0</v>
      </c>
      <c r="Q509">
        <f>IF(_xlfn.IFNA(VLOOKUP($B509,'ŠIFRANT ZA INDUSTRY'!L:L,1,0),0)=0,0,1)</f>
        <v>0</v>
      </c>
      <c r="R509">
        <f>IF(_xlfn.IFNA(VLOOKUP($B509,'ŠIFRANT ZA INDUSTRY'!M:M,1,0),0)=0,0,1)</f>
        <v>0</v>
      </c>
      <c r="S509">
        <f>IF(_xlfn.IFNA(VLOOKUP($B509,'ŠIFRANT ZA INDUSTRY'!N:N,1,0),0)=0,0,1)</f>
        <v>0</v>
      </c>
      <c r="T509" t="b">
        <f t="shared" si="33"/>
        <v>0</v>
      </c>
    </row>
    <row r="510" spans="1:20" x14ac:dyDescent="0.3">
      <c r="A510" t="str">
        <f t="shared" si="32"/>
        <v>66.30</v>
      </c>
      <c r="B510" s="44" t="s">
        <v>1394</v>
      </c>
      <c r="C510" s="25"/>
      <c r="D510" s="25" t="s">
        <v>1393</v>
      </c>
      <c r="E510">
        <f t="shared" si="35"/>
        <v>1</v>
      </c>
      <c r="F510">
        <f>IF(_xlfn.IFNA(VLOOKUP(B510,'ŠIFRANT ZA INDUSTRY'!A:A,1,0),0)=0,0,1)</f>
        <v>0</v>
      </c>
      <c r="G510">
        <f>IF(_xlfn.IFNA(VLOOKUP($B510,'ŠIFRANT ZA INDUSTRY'!B:B,1,0),0)=0,0,1)</f>
        <v>0</v>
      </c>
      <c r="H510">
        <f>IF(_xlfn.IFNA(VLOOKUP($B510,'ŠIFRANT ZA INDUSTRY'!C:C,1,0),0)=0,0,1)</f>
        <v>0</v>
      </c>
      <c r="I510">
        <f>IF(_xlfn.IFNA(VLOOKUP($B510,'ŠIFRANT ZA INDUSTRY'!D:D,1,0),0)=0,0,1)</f>
        <v>0</v>
      </c>
      <c r="J510">
        <f>IF(_xlfn.IFNA(VLOOKUP($B510,'ŠIFRANT ZA INDUSTRY'!E:E,1,0),0)=0,0,1)</f>
        <v>0</v>
      </c>
      <c r="K510">
        <f>IF(_xlfn.IFNA(VLOOKUP($B510,'ŠIFRANT ZA INDUSTRY'!F:F,1,0),0)=0,0,1)</f>
        <v>0</v>
      </c>
      <c r="L510">
        <f>IF(_xlfn.IFNA(VLOOKUP($B510,'ŠIFRANT ZA INDUSTRY'!G:G,1,0),0)=0,0,1)</f>
        <v>0</v>
      </c>
      <c r="M510">
        <f>IF(_xlfn.IFNA(VLOOKUP($B510,'ŠIFRANT ZA INDUSTRY'!H:H,1,0),0)=0,0,1)</f>
        <v>0</v>
      </c>
      <c r="N510">
        <f>IF(_xlfn.IFNA(VLOOKUP($B510,'ŠIFRANT ZA INDUSTRY'!I:I,1,0),0)=0,0,1)</f>
        <v>0</v>
      </c>
      <c r="O510">
        <f>IF(_xlfn.IFNA(VLOOKUP($B510,'ŠIFRANT ZA INDUSTRY'!J:J,1,0),0)=0,0,1)</f>
        <v>0</v>
      </c>
      <c r="P510">
        <f>IF(_xlfn.IFNA(VLOOKUP($B510,'ŠIFRANT ZA INDUSTRY'!K:K,1,0),0)=0,0,1)</f>
        <v>0</v>
      </c>
      <c r="Q510">
        <f>IF(_xlfn.IFNA(VLOOKUP($B510,'ŠIFRANT ZA INDUSTRY'!L:L,1,0),0)=0,0,1)</f>
        <v>0</v>
      </c>
      <c r="R510">
        <f>IF(_xlfn.IFNA(VLOOKUP($B510,'ŠIFRANT ZA INDUSTRY'!M:M,1,0),0)=0,0,1)</f>
        <v>0</v>
      </c>
      <c r="S510">
        <f>IF(_xlfn.IFNA(VLOOKUP($B510,'ŠIFRANT ZA INDUSTRY'!N:N,1,0),0)=0,0,1)</f>
        <v>0</v>
      </c>
      <c r="T510" t="b">
        <f t="shared" si="33"/>
        <v>0</v>
      </c>
    </row>
    <row r="511" spans="1:20" x14ac:dyDescent="0.3">
      <c r="A511" t="str">
        <f t="shared" si="32"/>
        <v>68.10</v>
      </c>
      <c r="B511" s="44" t="s">
        <v>1396</v>
      </c>
      <c r="C511" s="25"/>
      <c r="D511" s="25" t="s">
        <v>1395</v>
      </c>
      <c r="E511">
        <f t="shared" si="35"/>
        <v>1</v>
      </c>
      <c r="F511">
        <f>IF(_xlfn.IFNA(VLOOKUP(B511,'ŠIFRANT ZA INDUSTRY'!A:A,1,0),0)=0,0,1)</f>
        <v>0</v>
      </c>
      <c r="G511">
        <f>IF(_xlfn.IFNA(VLOOKUP($B511,'ŠIFRANT ZA INDUSTRY'!B:B,1,0),0)=0,0,1)</f>
        <v>0</v>
      </c>
      <c r="H511">
        <f>IF(_xlfn.IFNA(VLOOKUP($B511,'ŠIFRANT ZA INDUSTRY'!C:C,1,0),0)=0,0,1)</f>
        <v>0</v>
      </c>
      <c r="I511">
        <f>IF(_xlfn.IFNA(VLOOKUP($B511,'ŠIFRANT ZA INDUSTRY'!D:D,1,0),0)=0,0,1)</f>
        <v>0</v>
      </c>
      <c r="J511">
        <f>IF(_xlfn.IFNA(VLOOKUP($B511,'ŠIFRANT ZA INDUSTRY'!E:E,1,0),0)=0,0,1)</f>
        <v>1</v>
      </c>
      <c r="K511">
        <f>IF(_xlfn.IFNA(VLOOKUP($B511,'ŠIFRANT ZA INDUSTRY'!F:F,1,0),0)=0,0,1)</f>
        <v>0</v>
      </c>
      <c r="L511">
        <f>IF(_xlfn.IFNA(VLOOKUP($B511,'ŠIFRANT ZA INDUSTRY'!G:G,1,0),0)=0,0,1)</f>
        <v>0</v>
      </c>
      <c r="M511">
        <f>IF(_xlfn.IFNA(VLOOKUP($B511,'ŠIFRANT ZA INDUSTRY'!H:H,1,0),0)=0,0,1)</f>
        <v>0</v>
      </c>
      <c r="N511">
        <f>IF(_xlfn.IFNA(VLOOKUP($B511,'ŠIFRANT ZA INDUSTRY'!I:I,1,0),0)=0,0,1)</f>
        <v>0</v>
      </c>
      <c r="O511">
        <f>IF(_xlfn.IFNA(VLOOKUP($B511,'ŠIFRANT ZA INDUSTRY'!J:J,1,0),0)=0,0,1)</f>
        <v>0</v>
      </c>
      <c r="P511">
        <f>IF(_xlfn.IFNA(VLOOKUP($B511,'ŠIFRANT ZA INDUSTRY'!K:K,1,0),0)=0,0,1)</f>
        <v>0</v>
      </c>
      <c r="Q511">
        <f>IF(_xlfn.IFNA(VLOOKUP($B511,'ŠIFRANT ZA INDUSTRY'!L:L,1,0),0)=0,0,1)</f>
        <v>0</v>
      </c>
      <c r="R511">
        <f>IF(_xlfn.IFNA(VLOOKUP($B511,'ŠIFRANT ZA INDUSTRY'!M:M,1,0),0)=0,0,1)</f>
        <v>0</v>
      </c>
      <c r="S511">
        <f>IF(_xlfn.IFNA(VLOOKUP($B511,'ŠIFRANT ZA INDUSTRY'!N:N,1,0),0)=0,0,1)</f>
        <v>0</v>
      </c>
      <c r="T511" t="b">
        <f t="shared" si="33"/>
        <v>1</v>
      </c>
    </row>
    <row r="512" spans="1:20" x14ac:dyDescent="0.3">
      <c r="A512" t="str">
        <f t="shared" si="32"/>
        <v>68.20</v>
      </c>
      <c r="B512" s="44" t="s">
        <v>1398</v>
      </c>
      <c r="C512" s="25"/>
      <c r="D512" s="25" t="s">
        <v>1397</v>
      </c>
      <c r="E512">
        <f t="shared" si="35"/>
        <v>1</v>
      </c>
      <c r="F512">
        <f>IF(_xlfn.IFNA(VLOOKUP(B512,'ŠIFRANT ZA INDUSTRY'!A:A,1,0),0)=0,0,1)</f>
        <v>0</v>
      </c>
      <c r="G512">
        <f>IF(_xlfn.IFNA(VLOOKUP($B512,'ŠIFRANT ZA INDUSTRY'!B:B,1,0),0)=0,0,1)</f>
        <v>0</v>
      </c>
      <c r="H512">
        <f>IF(_xlfn.IFNA(VLOOKUP($B512,'ŠIFRANT ZA INDUSTRY'!C:C,1,0),0)=0,0,1)</f>
        <v>0</v>
      </c>
      <c r="I512">
        <f>IF(_xlfn.IFNA(VLOOKUP($B512,'ŠIFRANT ZA INDUSTRY'!D:D,1,0),0)=0,0,1)</f>
        <v>0</v>
      </c>
      <c r="J512">
        <f>IF(_xlfn.IFNA(VLOOKUP($B512,'ŠIFRANT ZA INDUSTRY'!E:E,1,0),0)=0,0,1)</f>
        <v>1</v>
      </c>
      <c r="K512">
        <f>IF(_xlfn.IFNA(VLOOKUP($B512,'ŠIFRANT ZA INDUSTRY'!F:F,1,0),0)=0,0,1)</f>
        <v>0</v>
      </c>
      <c r="L512">
        <f>IF(_xlfn.IFNA(VLOOKUP($B512,'ŠIFRANT ZA INDUSTRY'!G:G,1,0),0)=0,0,1)</f>
        <v>0</v>
      </c>
      <c r="M512">
        <f>IF(_xlfn.IFNA(VLOOKUP($B512,'ŠIFRANT ZA INDUSTRY'!H:H,1,0),0)=0,0,1)</f>
        <v>0</v>
      </c>
      <c r="N512">
        <f>IF(_xlfn.IFNA(VLOOKUP($B512,'ŠIFRANT ZA INDUSTRY'!I:I,1,0),0)=0,0,1)</f>
        <v>0</v>
      </c>
      <c r="O512">
        <f>IF(_xlfn.IFNA(VLOOKUP($B512,'ŠIFRANT ZA INDUSTRY'!J:J,1,0),0)=0,0,1)</f>
        <v>0</v>
      </c>
      <c r="P512">
        <f>IF(_xlfn.IFNA(VLOOKUP($B512,'ŠIFRANT ZA INDUSTRY'!K:K,1,0),0)=0,0,1)</f>
        <v>0</v>
      </c>
      <c r="Q512">
        <f>IF(_xlfn.IFNA(VLOOKUP($B512,'ŠIFRANT ZA INDUSTRY'!L:L,1,0),0)=0,0,1)</f>
        <v>0</v>
      </c>
      <c r="R512">
        <f>IF(_xlfn.IFNA(VLOOKUP($B512,'ŠIFRANT ZA INDUSTRY'!M:M,1,0),0)=0,0,1)</f>
        <v>0</v>
      </c>
      <c r="S512">
        <f>IF(_xlfn.IFNA(VLOOKUP($B512,'ŠIFRANT ZA INDUSTRY'!N:N,1,0),0)=0,0,1)</f>
        <v>0</v>
      </c>
      <c r="T512" t="b">
        <f t="shared" si="33"/>
        <v>1</v>
      </c>
    </row>
    <row r="513" spans="1:20" x14ac:dyDescent="0.3">
      <c r="A513" t="str">
        <f t="shared" si="32"/>
        <v>68.31</v>
      </c>
      <c r="B513" s="44" t="s">
        <v>1400</v>
      </c>
      <c r="C513" s="25"/>
      <c r="D513" s="25" t="s">
        <v>1399</v>
      </c>
      <c r="E513">
        <f t="shared" si="35"/>
        <v>1</v>
      </c>
      <c r="F513">
        <f>IF(_xlfn.IFNA(VLOOKUP(B513,'ŠIFRANT ZA INDUSTRY'!A:A,1,0),0)=0,0,1)</f>
        <v>0</v>
      </c>
      <c r="G513">
        <f>IF(_xlfn.IFNA(VLOOKUP($B513,'ŠIFRANT ZA INDUSTRY'!B:B,1,0),0)=0,0,1)</f>
        <v>0</v>
      </c>
      <c r="H513">
        <f>IF(_xlfn.IFNA(VLOOKUP($B513,'ŠIFRANT ZA INDUSTRY'!C:C,1,0),0)=0,0,1)</f>
        <v>0</v>
      </c>
      <c r="I513">
        <f>IF(_xlfn.IFNA(VLOOKUP($B513,'ŠIFRANT ZA INDUSTRY'!D:D,1,0),0)=0,0,1)</f>
        <v>0</v>
      </c>
      <c r="J513">
        <f>IF(_xlfn.IFNA(VLOOKUP($B513,'ŠIFRANT ZA INDUSTRY'!E:E,1,0),0)=0,0,1)</f>
        <v>1</v>
      </c>
      <c r="K513">
        <f>IF(_xlfn.IFNA(VLOOKUP($B513,'ŠIFRANT ZA INDUSTRY'!F:F,1,0),0)=0,0,1)</f>
        <v>0</v>
      </c>
      <c r="L513">
        <f>IF(_xlfn.IFNA(VLOOKUP($B513,'ŠIFRANT ZA INDUSTRY'!G:G,1,0),0)=0,0,1)</f>
        <v>0</v>
      </c>
      <c r="M513">
        <f>IF(_xlfn.IFNA(VLOOKUP($B513,'ŠIFRANT ZA INDUSTRY'!H:H,1,0),0)=0,0,1)</f>
        <v>0</v>
      </c>
      <c r="N513">
        <f>IF(_xlfn.IFNA(VLOOKUP($B513,'ŠIFRANT ZA INDUSTRY'!I:I,1,0),0)=0,0,1)</f>
        <v>0</v>
      </c>
      <c r="O513">
        <f>IF(_xlfn.IFNA(VLOOKUP($B513,'ŠIFRANT ZA INDUSTRY'!J:J,1,0),0)=0,0,1)</f>
        <v>0</v>
      </c>
      <c r="P513">
        <f>IF(_xlfn.IFNA(VLOOKUP($B513,'ŠIFRANT ZA INDUSTRY'!K:K,1,0),0)=0,0,1)</f>
        <v>0</v>
      </c>
      <c r="Q513">
        <f>IF(_xlfn.IFNA(VLOOKUP($B513,'ŠIFRANT ZA INDUSTRY'!L:L,1,0),0)=0,0,1)</f>
        <v>0</v>
      </c>
      <c r="R513">
        <f>IF(_xlfn.IFNA(VLOOKUP($B513,'ŠIFRANT ZA INDUSTRY'!M:M,1,0),0)=0,0,1)</f>
        <v>0</v>
      </c>
      <c r="S513">
        <f>IF(_xlfn.IFNA(VLOOKUP($B513,'ŠIFRANT ZA INDUSTRY'!N:N,1,0),0)=0,0,1)</f>
        <v>0</v>
      </c>
      <c r="T513" t="b">
        <f t="shared" si="33"/>
        <v>1</v>
      </c>
    </row>
    <row r="514" spans="1:20" x14ac:dyDescent="0.3">
      <c r="A514" t="str">
        <f t="shared" si="32"/>
        <v>68.32</v>
      </c>
      <c r="B514" s="44" t="s">
        <v>1402</v>
      </c>
      <c r="C514" s="25"/>
      <c r="D514" s="25" t="s">
        <v>1401</v>
      </c>
      <c r="E514">
        <f t="shared" si="35"/>
        <v>1</v>
      </c>
      <c r="F514">
        <f>IF(_xlfn.IFNA(VLOOKUP(B514,'ŠIFRANT ZA INDUSTRY'!A:A,1,0),0)=0,0,1)</f>
        <v>0</v>
      </c>
      <c r="G514">
        <f>IF(_xlfn.IFNA(VLOOKUP($B514,'ŠIFRANT ZA INDUSTRY'!B:B,1,0),0)=0,0,1)</f>
        <v>0</v>
      </c>
      <c r="H514">
        <f>IF(_xlfn.IFNA(VLOOKUP($B514,'ŠIFRANT ZA INDUSTRY'!C:C,1,0),0)=0,0,1)</f>
        <v>0</v>
      </c>
      <c r="I514">
        <f>IF(_xlfn.IFNA(VLOOKUP($B514,'ŠIFRANT ZA INDUSTRY'!D:D,1,0),0)=0,0,1)</f>
        <v>0</v>
      </c>
      <c r="J514">
        <f>IF(_xlfn.IFNA(VLOOKUP($B514,'ŠIFRANT ZA INDUSTRY'!E:E,1,0),0)=0,0,1)</f>
        <v>1</v>
      </c>
      <c r="K514">
        <f>IF(_xlfn.IFNA(VLOOKUP($B514,'ŠIFRANT ZA INDUSTRY'!F:F,1,0),0)=0,0,1)</f>
        <v>0</v>
      </c>
      <c r="L514">
        <f>IF(_xlfn.IFNA(VLOOKUP($B514,'ŠIFRANT ZA INDUSTRY'!G:G,1,0),0)=0,0,1)</f>
        <v>0</v>
      </c>
      <c r="M514">
        <f>IF(_xlfn.IFNA(VLOOKUP($B514,'ŠIFRANT ZA INDUSTRY'!H:H,1,0),0)=0,0,1)</f>
        <v>0</v>
      </c>
      <c r="N514">
        <f>IF(_xlfn.IFNA(VLOOKUP($B514,'ŠIFRANT ZA INDUSTRY'!I:I,1,0),0)=0,0,1)</f>
        <v>0</v>
      </c>
      <c r="O514">
        <f>IF(_xlfn.IFNA(VLOOKUP($B514,'ŠIFRANT ZA INDUSTRY'!J:J,1,0),0)=0,0,1)</f>
        <v>0</v>
      </c>
      <c r="P514">
        <f>IF(_xlfn.IFNA(VLOOKUP($B514,'ŠIFRANT ZA INDUSTRY'!K:K,1,0),0)=0,0,1)</f>
        <v>0</v>
      </c>
      <c r="Q514">
        <f>IF(_xlfn.IFNA(VLOOKUP($B514,'ŠIFRANT ZA INDUSTRY'!L:L,1,0),0)=0,0,1)</f>
        <v>0</v>
      </c>
      <c r="R514">
        <f>IF(_xlfn.IFNA(VLOOKUP($B514,'ŠIFRANT ZA INDUSTRY'!M:M,1,0),0)=0,0,1)</f>
        <v>0</v>
      </c>
      <c r="S514">
        <f>IF(_xlfn.IFNA(VLOOKUP($B514,'ŠIFRANT ZA INDUSTRY'!N:N,1,0),0)=0,0,1)</f>
        <v>0</v>
      </c>
      <c r="T514" t="b">
        <f t="shared" si="33"/>
        <v>1</v>
      </c>
    </row>
    <row r="515" spans="1:20" x14ac:dyDescent="0.3">
      <c r="A515" t="str">
        <f t="shared" si="32"/>
        <v>69.10</v>
      </c>
      <c r="B515" s="44" t="s">
        <v>1403</v>
      </c>
      <c r="C515" s="25"/>
      <c r="D515" s="25" t="s">
        <v>1404</v>
      </c>
      <c r="E515">
        <f t="shared" si="35"/>
        <v>1</v>
      </c>
      <c r="F515">
        <f>IF(_xlfn.IFNA(VLOOKUP(B515,'ŠIFRANT ZA INDUSTRY'!A:A,1,0),0)=0,0,1)</f>
        <v>0</v>
      </c>
      <c r="G515">
        <f>IF(_xlfn.IFNA(VLOOKUP($B515,'ŠIFRANT ZA INDUSTRY'!B:B,1,0),0)=0,0,1)</f>
        <v>0</v>
      </c>
      <c r="H515">
        <f>IF(_xlfn.IFNA(VLOOKUP($B515,'ŠIFRANT ZA INDUSTRY'!C:C,1,0),0)=0,0,1)</f>
        <v>0</v>
      </c>
      <c r="I515">
        <f>IF(_xlfn.IFNA(VLOOKUP($B515,'ŠIFRANT ZA INDUSTRY'!D:D,1,0),0)=0,0,1)</f>
        <v>0</v>
      </c>
      <c r="J515">
        <f>IF(_xlfn.IFNA(VLOOKUP($B515,'ŠIFRANT ZA INDUSTRY'!E:E,1,0),0)=0,0,1)</f>
        <v>0</v>
      </c>
      <c r="K515">
        <f>IF(_xlfn.IFNA(VLOOKUP($B515,'ŠIFRANT ZA INDUSTRY'!F:F,1,0),0)=0,0,1)</f>
        <v>0</v>
      </c>
      <c r="L515">
        <f>IF(_xlfn.IFNA(VLOOKUP($B515,'ŠIFRANT ZA INDUSTRY'!G:G,1,0),0)=0,0,1)</f>
        <v>0</v>
      </c>
      <c r="M515">
        <f>IF(_xlfn.IFNA(VLOOKUP($B515,'ŠIFRANT ZA INDUSTRY'!H:H,1,0),0)=0,0,1)</f>
        <v>0</v>
      </c>
      <c r="N515">
        <f>IF(_xlfn.IFNA(VLOOKUP($B515,'ŠIFRANT ZA INDUSTRY'!I:I,1,0),0)=0,0,1)</f>
        <v>0</v>
      </c>
      <c r="O515">
        <f>IF(_xlfn.IFNA(VLOOKUP($B515,'ŠIFRANT ZA INDUSTRY'!J:J,1,0),0)=0,0,1)</f>
        <v>0</v>
      </c>
      <c r="P515">
        <f>IF(_xlfn.IFNA(VLOOKUP($B515,'ŠIFRANT ZA INDUSTRY'!K:K,1,0),0)=0,0,1)</f>
        <v>0</v>
      </c>
      <c r="Q515">
        <f>IF(_xlfn.IFNA(VLOOKUP($B515,'ŠIFRANT ZA INDUSTRY'!L:L,1,0),0)=0,0,1)</f>
        <v>0</v>
      </c>
      <c r="R515">
        <f>IF(_xlfn.IFNA(VLOOKUP($B515,'ŠIFRANT ZA INDUSTRY'!M:M,1,0),0)=0,0,1)</f>
        <v>0</v>
      </c>
      <c r="S515">
        <f>IF(_xlfn.IFNA(VLOOKUP($B515,'ŠIFRANT ZA INDUSTRY'!N:N,1,0),0)=0,0,1)</f>
        <v>0</v>
      </c>
      <c r="T515" t="b">
        <f t="shared" si="33"/>
        <v>0</v>
      </c>
    </row>
    <row r="516" spans="1:20" x14ac:dyDescent="0.3">
      <c r="A516" t="str">
        <f t="shared" ref="A516:A579" si="36">LEFT(B516,5)</f>
        <v>69.10</v>
      </c>
      <c r="B516" s="44" t="s">
        <v>1405</v>
      </c>
      <c r="C516" s="25"/>
      <c r="D516" s="25" t="s">
        <v>1406</v>
      </c>
      <c r="E516">
        <f t="shared" si="35"/>
        <v>1</v>
      </c>
      <c r="F516">
        <f>IF(_xlfn.IFNA(VLOOKUP(B516,'ŠIFRANT ZA INDUSTRY'!A:A,1,0),0)=0,0,1)</f>
        <v>0</v>
      </c>
      <c r="G516">
        <f>IF(_xlfn.IFNA(VLOOKUP($B516,'ŠIFRANT ZA INDUSTRY'!B:B,1,0),0)=0,0,1)</f>
        <v>0</v>
      </c>
      <c r="H516">
        <f>IF(_xlfn.IFNA(VLOOKUP($B516,'ŠIFRANT ZA INDUSTRY'!C:C,1,0),0)=0,0,1)</f>
        <v>0</v>
      </c>
      <c r="I516">
        <f>IF(_xlfn.IFNA(VLOOKUP($B516,'ŠIFRANT ZA INDUSTRY'!D:D,1,0),0)=0,0,1)</f>
        <v>0</v>
      </c>
      <c r="J516">
        <f>IF(_xlfn.IFNA(VLOOKUP($B516,'ŠIFRANT ZA INDUSTRY'!E:E,1,0),0)=0,0,1)</f>
        <v>0</v>
      </c>
      <c r="K516">
        <f>IF(_xlfn.IFNA(VLOOKUP($B516,'ŠIFRANT ZA INDUSTRY'!F:F,1,0),0)=0,0,1)</f>
        <v>0</v>
      </c>
      <c r="L516">
        <f>IF(_xlfn.IFNA(VLOOKUP($B516,'ŠIFRANT ZA INDUSTRY'!G:G,1,0),0)=0,0,1)</f>
        <v>0</v>
      </c>
      <c r="M516">
        <f>IF(_xlfn.IFNA(VLOOKUP($B516,'ŠIFRANT ZA INDUSTRY'!H:H,1,0),0)=0,0,1)</f>
        <v>0</v>
      </c>
      <c r="N516">
        <f>IF(_xlfn.IFNA(VLOOKUP($B516,'ŠIFRANT ZA INDUSTRY'!I:I,1,0),0)=0,0,1)</f>
        <v>0</v>
      </c>
      <c r="O516">
        <f>IF(_xlfn.IFNA(VLOOKUP($B516,'ŠIFRANT ZA INDUSTRY'!J:J,1,0),0)=0,0,1)</f>
        <v>0</v>
      </c>
      <c r="P516">
        <f>IF(_xlfn.IFNA(VLOOKUP($B516,'ŠIFRANT ZA INDUSTRY'!K:K,1,0),0)=0,0,1)</f>
        <v>0</v>
      </c>
      <c r="Q516">
        <f>IF(_xlfn.IFNA(VLOOKUP($B516,'ŠIFRANT ZA INDUSTRY'!L:L,1,0),0)=0,0,1)</f>
        <v>0</v>
      </c>
      <c r="R516">
        <f>IF(_xlfn.IFNA(VLOOKUP($B516,'ŠIFRANT ZA INDUSTRY'!M:M,1,0),0)=0,0,1)</f>
        <v>0</v>
      </c>
      <c r="S516">
        <f>IF(_xlfn.IFNA(VLOOKUP($B516,'ŠIFRANT ZA INDUSTRY'!N:N,1,0),0)=0,0,1)</f>
        <v>0</v>
      </c>
      <c r="T516" t="b">
        <f t="shared" ref="T516:T579" si="37">IF(SUM(F516:S516)&gt;0,TRUE,FALSE)</f>
        <v>0</v>
      </c>
    </row>
    <row r="517" spans="1:20" x14ac:dyDescent="0.3">
      <c r="A517" t="str">
        <f t="shared" si="36"/>
        <v>69.10</v>
      </c>
      <c r="B517" s="44" t="s">
        <v>1407</v>
      </c>
      <c r="C517" s="25"/>
      <c r="D517" s="25" t="s">
        <v>1858</v>
      </c>
      <c r="E517">
        <f t="shared" si="35"/>
        <v>1</v>
      </c>
      <c r="F517">
        <f>IF(_xlfn.IFNA(VLOOKUP(B517,'ŠIFRANT ZA INDUSTRY'!A:A,1,0),0)=0,0,1)</f>
        <v>0</v>
      </c>
      <c r="G517">
        <f>IF(_xlfn.IFNA(VLOOKUP($B517,'ŠIFRANT ZA INDUSTRY'!B:B,1,0),0)=0,0,1)</f>
        <v>0</v>
      </c>
      <c r="H517">
        <f>IF(_xlfn.IFNA(VLOOKUP($B517,'ŠIFRANT ZA INDUSTRY'!C:C,1,0),0)=0,0,1)</f>
        <v>0</v>
      </c>
      <c r="I517">
        <f>IF(_xlfn.IFNA(VLOOKUP($B517,'ŠIFRANT ZA INDUSTRY'!D:D,1,0),0)=0,0,1)</f>
        <v>0</v>
      </c>
      <c r="J517">
        <f>IF(_xlfn.IFNA(VLOOKUP($B517,'ŠIFRANT ZA INDUSTRY'!E:E,1,0),0)=0,0,1)</f>
        <v>0</v>
      </c>
      <c r="K517">
        <f>IF(_xlfn.IFNA(VLOOKUP($B517,'ŠIFRANT ZA INDUSTRY'!F:F,1,0),0)=0,0,1)</f>
        <v>0</v>
      </c>
      <c r="L517">
        <f>IF(_xlfn.IFNA(VLOOKUP($B517,'ŠIFRANT ZA INDUSTRY'!G:G,1,0),0)=0,0,1)</f>
        <v>0</v>
      </c>
      <c r="M517">
        <f>IF(_xlfn.IFNA(VLOOKUP($B517,'ŠIFRANT ZA INDUSTRY'!H:H,1,0),0)=0,0,1)</f>
        <v>0</v>
      </c>
      <c r="N517">
        <f>IF(_xlfn.IFNA(VLOOKUP($B517,'ŠIFRANT ZA INDUSTRY'!I:I,1,0),0)=0,0,1)</f>
        <v>0</v>
      </c>
      <c r="O517">
        <f>IF(_xlfn.IFNA(VLOOKUP($B517,'ŠIFRANT ZA INDUSTRY'!J:J,1,0),0)=0,0,1)</f>
        <v>0</v>
      </c>
      <c r="P517">
        <f>IF(_xlfn.IFNA(VLOOKUP($B517,'ŠIFRANT ZA INDUSTRY'!K:K,1,0),0)=0,0,1)</f>
        <v>0</v>
      </c>
      <c r="Q517">
        <f>IF(_xlfn.IFNA(VLOOKUP($B517,'ŠIFRANT ZA INDUSTRY'!L:L,1,0),0)=0,0,1)</f>
        <v>0</v>
      </c>
      <c r="R517">
        <f>IF(_xlfn.IFNA(VLOOKUP($B517,'ŠIFRANT ZA INDUSTRY'!M:M,1,0),0)=0,0,1)</f>
        <v>0</v>
      </c>
      <c r="S517">
        <f>IF(_xlfn.IFNA(VLOOKUP($B517,'ŠIFRANT ZA INDUSTRY'!N:N,1,0),0)=0,0,1)</f>
        <v>0</v>
      </c>
      <c r="T517" t="b">
        <f t="shared" si="37"/>
        <v>0</v>
      </c>
    </row>
    <row r="518" spans="1:20" x14ac:dyDescent="0.3">
      <c r="A518" t="str">
        <f t="shared" si="36"/>
        <v>69.20</v>
      </c>
      <c r="B518" s="44" t="s">
        <v>1409</v>
      </c>
      <c r="C518" s="25"/>
      <c r="D518" s="25" t="s">
        <v>1408</v>
      </c>
      <c r="E518">
        <f t="shared" ref="E518:E542" si="38">IF(LEN(B518)=6,1,0)</f>
        <v>1</v>
      </c>
      <c r="F518">
        <f>IF(_xlfn.IFNA(VLOOKUP(B518,'ŠIFRANT ZA INDUSTRY'!A:A,1,0),0)=0,0,1)</f>
        <v>0</v>
      </c>
      <c r="G518">
        <f>IF(_xlfn.IFNA(VLOOKUP($B518,'ŠIFRANT ZA INDUSTRY'!B:B,1,0),0)=0,0,1)</f>
        <v>0</v>
      </c>
      <c r="H518">
        <f>IF(_xlfn.IFNA(VLOOKUP($B518,'ŠIFRANT ZA INDUSTRY'!C:C,1,0),0)=0,0,1)</f>
        <v>0</v>
      </c>
      <c r="I518">
        <f>IF(_xlfn.IFNA(VLOOKUP($B518,'ŠIFRANT ZA INDUSTRY'!D:D,1,0),0)=0,0,1)</f>
        <v>0</v>
      </c>
      <c r="J518">
        <f>IF(_xlfn.IFNA(VLOOKUP($B518,'ŠIFRANT ZA INDUSTRY'!E:E,1,0),0)=0,0,1)</f>
        <v>0</v>
      </c>
      <c r="K518">
        <f>IF(_xlfn.IFNA(VLOOKUP($B518,'ŠIFRANT ZA INDUSTRY'!F:F,1,0),0)=0,0,1)</f>
        <v>0</v>
      </c>
      <c r="L518">
        <f>IF(_xlfn.IFNA(VLOOKUP($B518,'ŠIFRANT ZA INDUSTRY'!G:G,1,0),0)=0,0,1)</f>
        <v>0</v>
      </c>
      <c r="M518">
        <f>IF(_xlfn.IFNA(VLOOKUP($B518,'ŠIFRANT ZA INDUSTRY'!H:H,1,0),0)=0,0,1)</f>
        <v>0</v>
      </c>
      <c r="N518">
        <f>IF(_xlfn.IFNA(VLOOKUP($B518,'ŠIFRANT ZA INDUSTRY'!I:I,1,0),0)=0,0,1)</f>
        <v>0</v>
      </c>
      <c r="O518">
        <f>IF(_xlfn.IFNA(VLOOKUP($B518,'ŠIFRANT ZA INDUSTRY'!J:J,1,0),0)=0,0,1)</f>
        <v>0</v>
      </c>
      <c r="P518">
        <f>IF(_xlfn.IFNA(VLOOKUP($B518,'ŠIFRANT ZA INDUSTRY'!K:K,1,0),0)=0,0,1)</f>
        <v>0</v>
      </c>
      <c r="Q518">
        <f>IF(_xlfn.IFNA(VLOOKUP($B518,'ŠIFRANT ZA INDUSTRY'!L:L,1,0),0)=0,0,1)</f>
        <v>0</v>
      </c>
      <c r="R518">
        <f>IF(_xlfn.IFNA(VLOOKUP($B518,'ŠIFRANT ZA INDUSTRY'!M:M,1,0),0)=0,0,1)</f>
        <v>0</v>
      </c>
      <c r="S518">
        <f>IF(_xlfn.IFNA(VLOOKUP($B518,'ŠIFRANT ZA INDUSTRY'!N:N,1,0),0)=0,0,1)</f>
        <v>0</v>
      </c>
      <c r="T518" t="b">
        <f t="shared" si="37"/>
        <v>0</v>
      </c>
    </row>
    <row r="519" spans="1:20" x14ac:dyDescent="0.3">
      <c r="A519" t="str">
        <f t="shared" si="36"/>
        <v>70.10</v>
      </c>
      <c r="B519" s="44" t="s">
        <v>1411</v>
      </c>
      <c r="C519" s="25"/>
      <c r="D519" s="25" t="s">
        <v>1410</v>
      </c>
      <c r="E519">
        <f t="shared" si="38"/>
        <v>1</v>
      </c>
      <c r="F519">
        <f>IF(_xlfn.IFNA(VLOOKUP(B519,'ŠIFRANT ZA INDUSTRY'!A:A,1,0),0)=0,0,1)</f>
        <v>0</v>
      </c>
      <c r="G519">
        <f>IF(_xlfn.IFNA(VLOOKUP($B519,'ŠIFRANT ZA INDUSTRY'!B:B,1,0),0)=0,0,1)</f>
        <v>0</v>
      </c>
      <c r="H519">
        <f>IF(_xlfn.IFNA(VLOOKUP($B519,'ŠIFRANT ZA INDUSTRY'!C:C,1,0),0)=0,0,1)</f>
        <v>0</v>
      </c>
      <c r="I519">
        <f>IF(_xlfn.IFNA(VLOOKUP($B519,'ŠIFRANT ZA INDUSTRY'!D:D,1,0),0)=0,0,1)</f>
        <v>0</v>
      </c>
      <c r="J519">
        <f>IF(_xlfn.IFNA(VLOOKUP($B519,'ŠIFRANT ZA INDUSTRY'!E:E,1,0),0)=0,0,1)</f>
        <v>0</v>
      </c>
      <c r="K519">
        <f>IF(_xlfn.IFNA(VLOOKUP($B519,'ŠIFRANT ZA INDUSTRY'!F:F,1,0),0)=0,0,1)</f>
        <v>0</v>
      </c>
      <c r="L519">
        <f>IF(_xlfn.IFNA(VLOOKUP($B519,'ŠIFRANT ZA INDUSTRY'!G:G,1,0),0)=0,0,1)</f>
        <v>0</v>
      </c>
      <c r="M519">
        <f>IF(_xlfn.IFNA(VLOOKUP($B519,'ŠIFRANT ZA INDUSTRY'!H:H,1,0),0)=0,0,1)</f>
        <v>0</v>
      </c>
      <c r="N519">
        <f>IF(_xlfn.IFNA(VLOOKUP($B519,'ŠIFRANT ZA INDUSTRY'!I:I,1,0),0)=0,0,1)</f>
        <v>0</v>
      </c>
      <c r="O519">
        <f>IF(_xlfn.IFNA(VLOOKUP($B519,'ŠIFRANT ZA INDUSTRY'!J:J,1,0),0)=0,0,1)</f>
        <v>0</v>
      </c>
      <c r="P519">
        <f>IF(_xlfn.IFNA(VLOOKUP($B519,'ŠIFRANT ZA INDUSTRY'!K:K,1,0),0)=0,0,1)</f>
        <v>0</v>
      </c>
      <c r="Q519">
        <f>IF(_xlfn.IFNA(VLOOKUP($B519,'ŠIFRANT ZA INDUSTRY'!L:L,1,0),0)=0,0,1)</f>
        <v>0</v>
      </c>
      <c r="R519">
        <f>IF(_xlfn.IFNA(VLOOKUP($B519,'ŠIFRANT ZA INDUSTRY'!M:M,1,0),0)=0,0,1)</f>
        <v>0</v>
      </c>
      <c r="S519">
        <f>IF(_xlfn.IFNA(VLOOKUP($B519,'ŠIFRANT ZA INDUSTRY'!N:N,1,0),0)=0,0,1)</f>
        <v>0</v>
      </c>
      <c r="T519" t="b">
        <f t="shared" si="37"/>
        <v>0</v>
      </c>
    </row>
    <row r="520" spans="1:20" x14ac:dyDescent="0.3">
      <c r="A520" t="str">
        <f t="shared" si="36"/>
        <v>70.21</v>
      </c>
      <c r="B520" s="44" t="s">
        <v>1413</v>
      </c>
      <c r="C520" s="25"/>
      <c r="D520" s="25" t="s">
        <v>1412</v>
      </c>
      <c r="E520">
        <f t="shared" si="38"/>
        <v>1</v>
      </c>
      <c r="F520">
        <f>IF(_xlfn.IFNA(VLOOKUP(B520,'ŠIFRANT ZA INDUSTRY'!A:A,1,0),0)=0,0,1)</f>
        <v>0</v>
      </c>
      <c r="G520">
        <f>IF(_xlfn.IFNA(VLOOKUP($B520,'ŠIFRANT ZA INDUSTRY'!B:B,1,0),0)=0,0,1)</f>
        <v>0</v>
      </c>
      <c r="H520">
        <f>IF(_xlfn.IFNA(VLOOKUP($B520,'ŠIFRANT ZA INDUSTRY'!C:C,1,0),0)=0,0,1)</f>
        <v>0</v>
      </c>
      <c r="I520">
        <f>IF(_xlfn.IFNA(VLOOKUP($B520,'ŠIFRANT ZA INDUSTRY'!D:D,1,0),0)=0,0,1)</f>
        <v>0</v>
      </c>
      <c r="J520">
        <f>IF(_xlfn.IFNA(VLOOKUP($B520,'ŠIFRANT ZA INDUSTRY'!E:E,1,0),0)=0,0,1)</f>
        <v>0</v>
      </c>
      <c r="K520">
        <f>IF(_xlfn.IFNA(VLOOKUP($B520,'ŠIFRANT ZA INDUSTRY'!F:F,1,0),0)=0,0,1)</f>
        <v>0</v>
      </c>
      <c r="L520">
        <f>IF(_xlfn.IFNA(VLOOKUP($B520,'ŠIFRANT ZA INDUSTRY'!G:G,1,0),0)=0,0,1)</f>
        <v>0</v>
      </c>
      <c r="M520">
        <f>IF(_xlfn.IFNA(VLOOKUP($B520,'ŠIFRANT ZA INDUSTRY'!H:H,1,0),0)=0,0,1)</f>
        <v>0</v>
      </c>
      <c r="N520">
        <f>IF(_xlfn.IFNA(VLOOKUP($B520,'ŠIFRANT ZA INDUSTRY'!I:I,1,0),0)=0,0,1)</f>
        <v>0</v>
      </c>
      <c r="O520">
        <f>IF(_xlfn.IFNA(VLOOKUP($B520,'ŠIFRANT ZA INDUSTRY'!J:J,1,0),0)=0,0,1)</f>
        <v>0</v>
      </c>
      <c r="P520">
        <f>IF(_xlfn.IFNA(VLOOKUP($B520,'ŠIFRANT ZA INDUSTRY'!K:K,1,0),0)=0,0,1)</f>
        <v>0</v>
      </c>
      <c r="Q520">
        <f>IF(_xlfn.IFNA(VLOOKUP($B520,'ŠIFRANT ZA INDUSTRY'!L:L,1,0),0)=0,0,1)</f>
        <v>0</v>
      </c>
      <c r="R520">
        <f>IF(_xlfn.IFNA(VLOOKUP($B520,'ŠIFRANT ZA INDUSTRY'!M:M,1,0),0)=0,0,1)</f>
        <v>0</v>
      </c>
      <c r="S520">
        <f>IF(_xlfn.IFNA(VLOOKUP($B520,'ŠIFRANT ZA INDUSTRY'!N:N,1,0),0)=0,0,1)</f>
        <v>0</v>
      </c>
      <c r="T520" t="b">
        <f t="shared" si="37"/>
        <v>0</v>
      </c>
    </row>
    <row r="521" spans="1:20" x14ac:dyDescent="0.3">
      <c r="A521" t="str">
        <f t="shared" si="36"/>
        <v>70.22</v>
      </c>
      <c r="B521" s="44" t="s">
        <v>1415</v>
      </c>
      <c r="C521" s="25"/>
      <c r="D521" s="25" t="s">
        <v>1414</v>
      </c>
      <c r="E521">
        <f t="shared" si="38"/>
        <v>1</v>
      </c>
      <c r="F521">
        <f>IF(_xlfn.IFNA(VLOOKUP(B521,'ŠIFRANT ZA INDUSTRY'!A:A,1,0),0)=0,0,1)</f>
        <v>0</v>
      </c>
      <c r="G521">
        <f>IF(_xlfn.IFNA(VLOOKUP($B521,'ŠIFRANT ZA INDUSTRY'!B:B,1,0),0)=0,0,1)</f>
        <v>0</v>
      </c>
      <c r="H521">
        <f>IF(_xlfn.IFNA(VLOOKUP($B521,'ŠIFRANT ZA INDUSTRY'!C:C,1,0),0)=0,0,1)</f>
        <v>0</v>
      </c>
      <c r="I521">
        <f>IF(_xlfn.IFNA(VLOOKUP($B521,'ŠIFRANT ZA INDUSTRY'!D:D,1,0),0)=0,0,1)</f>
        <v>0</v>
      </c>
      <c r="J521">
        <f>IF(_xlfn.IFNA(VLOOKUP($B521,'ŠIFRANT ZA INDUSTRY'!E:E,1,0),0)=0,0,1)</f>
        <v>0</v>
      </c>
      <c r="K521">
        <f>IF(_xlfn.IFNA(VLOOKUP($B521,'ŠIFRANT ZA INDUSTRY'!F:F,1,0),0)=0,0,1)</f>
        <v>0</v>
      </c>
      <c r="L521">
        <f>IF(_xlfn.IFNA(VLOOKUP($B521,'ŠIFRANT ZA INDUSTRY'!G:G,1,0),0)=0,0,1)</f>
        <v>0</v>
      </c>
      <c r="M521">
        <f>IF(_xlfn.IFNA(VLOOKUP($B521,'ŠIFRANT ZA INDUSTRY'!H:H,1,0),0)=0,0,1)</f>
        <v>0</v>
      </c>
      <c r="N521">
        <f>IF(_xlfn.IFNA(VLOOKUP($B521,'ŠIFRANT ZA INDUSTRY'!I:I,1,0),0)=0,0,1)</f>
        <v>0</v>
      </c>
      <c r="O521">
        <f>IF(_xlfn.IFNA(VLOOKUP($B521,'ŠIFRANT ZA INDUSTRY'!J:J,1,0),0)=0,0,1)</f>
        <v>0</v>
      </c>
      <c r="P521">
        <f>IF(_xlfn.IFNA(VLOOKUP($B521,'ŠIFRANT ZA INDUSTRY'!K:K,1,0),0)=0,0,1)</f>
        <v>0</v>
      </c>
      <c r="Q521">
        <f>IF(_xlfn.IFNA(VLOOKUP($B521,'ŠIFRANT ZA INDUSTRY'!L:L,1,0),0)=0,0,1)</f>
        <v>0</v>
      </c>
      <c r="R521">
        <f>IF(_xlfn.IFNA(VLOOKUP($B521,'ŠIFRANT ZA INDUSTRY'!M:M,1,0),0)=0,0,1)</f>
        <v>0</v>
      </c>
      <c r="S521">
        <f>IF(_xlfn.IFNA(VLOOKUP($B521,'ŠIFRANT ZA INDUSTRY'!N:N,1,0),0)=0,0,1)</f>
        <v>0</v>
      </c>
      <c r="T521" t="b">
        <f t="shared" si="37"/>
        <v>0</v>
      </c>
    </row>
    <row r="522" spans="1:20" x14ac:dyDescent="0.3">
      <c r="A522" t="str">
        <f t="shared" si="36"/>
        <v>71.11</v>
      </c>
      <c r="B522" s="44" t="s">
        <v>1416</v>
      </c>
      <c r="C522" s="25"/>
      <c r="D522" s="25" t="s">
        <v>1417</v>
      </c>
      <c r="E522">
        <f t="shared" si="38"/>
        <v>1</v>
      </c>
      <c r="F522">
        <f>IF(_xlfn.IFNA(VLOOKUP(B522,'ŠIFRANT ZA INDUSTRY'!A:A,1,0),0)=0,0,1)</f>
        <v>0</v>
      </c>
      <c r="G522">
        <f>IF(_xlfn.IFNA(VLOOKUP($B522,'ŠIFRANT ZA INDUSTRY'!B:B,1,0),0)=0,0,1)</f>
        <v>0</v>
      </c>
      <c r="H522">
        <f>IF(_xlfn.IFNA(VLOOKUP($B522,'ŠIFRANT ZA INDUSTRY'!C:C,1,0),0)=0,0,1)</f>
        <v>0</v>
      </c>
      <c r="I522">
        <f>IF(_xlfn.IFNA(VLOOKUP($B522,'ŠIFRANT ZA INDUSTRY'!D:D,1,0),0)=0,0,1)</f>
        <v>0</v>
      </c>
      <c r="J522">
        <f>IF(_xlfn.IFNA(VLOOKUP($B522,'ŠIFRANT ZA INDUSTRY'!E:E,1,0),0)=0,0,1)</f>
        <v>0</v>
      </c>
      <c r="K522">
        <f>IF(_xlfn.IFNA(VLOOKUP($B522,'ŠIFRANT ZA INDUSTRY'!F:F,1,0),0)=0,0,1)</f>
        <v>0</v>
      </c>
      <c r="L522">
        <f>IF(_xlfn.IFNA(VLOOKUP($B522,'ŠIFRANT ZA INDUSTRY'!G:G,1,0),0)=0,0,1)</f>
        <v>0</v>
      </c>
      <c r="M522">
        <f>IF(_xlfn.IFNA(VLOOKUP($B522,'ŠIFRANT ZA INDUSTRY'!H:H,1,0),0)=0,0,1)</f>
        <v>0</v>
      </c>
      <c r="N522">
        <f>IF(_xlfn.IFNA(VLOOKUP($B522,'ŠIFRANT ZA INDUSTRY'!I:I,1,0),0)=0,0,1)</f>
        <v>0</v>
      </c>
      <c r="O522">
        <f>IF(_xlfn.IFNA(VLOOKUP($B522,'ŠIFRANT ZA INDUSTRY'!J:J,1,0),0)=0,0,1)</f>
        <v>0</v>
      </c>
      <c r="P522">
        <f>IF(_xlfn.IFNA(VLOOKUP($B522,'ŠIFRANT ZA INDUSTRY'!K:K,1,0),0)=0,0,1)</f>
        <v>0</v>
      </c>
      <c r="Q522">
        <f>IF(_xlfn.IFNA(VLOOKUP($B522,'ŠIFRANT ZA INDUSTRY'!L:L,1,0),0)=0,0,1)</f>
        <v>0</v>
      </c>
      <c r="R522">
        <f>IF(_xlfn.IFNA(VLOOKUP($B522,'ŠIFRANT ZA INDUSTRY'!M:M,1,0),0)=0,0,1)</f>
        <v>0</v>
      </c>
      <c r="S522">
        <f>IF(_xlfn.IFNA(VLOOKUP($B522,'ŠIFRANT ZA INDUSTRY'!N:N,1,0),0)=0,0,1)</f>
        <v>0</v>
      </c>
      <c r="T522" t="b">
        <f t="shared" si="37"/>
        <v>0</v>
      </c>
    </row>
    <row r="523" spans="1:20" x14ac:dyDescent="0.3">
      <c r="A523" t="str">
        <f t="shared" si="36"/>
        <v>71.11</v>
      </c>
      <c r="B523" s="44" t="s">
        <v>1418</v>
      </c>
      <c r="C523" s="25"/>
      <c r="D523" s="25" t="s">
        <v>1419</v>
      </c>
      <c r="E523">
        <f t="shared" si="38"/>
        <v>1</v>
      </c>
      <c r="F523">
        <f>IF(_xlfn.IFNA(VLOOKUP(B523,'ŠIFRANT ZA INDUSTRY'!A:A,1,0),0)=0,0,1)</f>
        <v>0</v>
      </c>
      <c r="G523">
        <f>IF(_xlfn.IFNA(VLOOKUP($B523,'ŠIFRANT ZA INDUSTRY'!B:B,1,0),0)=0,0,1)</f>
        <v>0</v>
      </c>
      <c r="H523">
        <f>IF(_xlfn.IFNA(VLOOKUP($B523,'ŠIFRANT ZA INDUSTRY'!C:C,1,0),0)=0,0,1)</f>
        <v>0</v>
      </c>
      <c r="I523">
        <f>IF(_xlfn.IFNA(VLOOKUP($B523,'ŠIFRANT ZA INDUSTRY'!D:D,1,0),0)=0,0,1)</f>
        <v>0</v>
      </c>
      <c r="J523">
        <f>IF(_xlfn.IFNA(VLOOKUP($B523,'ŠIFRANT ZA INDUSTRY'!E:E,1,0),0)=0,0,1)</f>
        <v>0</v>
      </c>
      <c r="K523">
        <f>IF(_xlfn.IFNA(VLOOKUP($B523,'ŠIFRANT ZA INDUSTRY'!F:F,1,0),0)=0,0,1)</f>
        <v>0</v>
      </c>
      <c r="L523">
        <f>IF(_xlfn.IFNA(VLOOKUP($B523,'ŠIFRANT ZA INDUSTRY'!G:G,1,0),0)=0,0,1)</f>
        <v>0</v>
      </c>
      <c r="M523">
        <f>IF(_xlfn.IFNA(VLOOKUP($B523,'ŠIFRANT ZA INDUSTRY'!H:H,1,0),0)=0,0,1)</f>
        <v>0</v>
      </c>
      <c r="N523">
        <f>IF(_xlfn.IFNA(VLOOKUP($B523,'ŠIFRANT ZA INDUSTRY'!I:I,1,0),0)=0,0,1)</f>
        <v>0</v>
      </c>
      <c r="O523">
        <f>IF(_xlfn.IFNA(VLOOKUP($B523,'ŠIFRANT ZA INDUSTRY'!J:J,1,0),0)=0,0,1)</f>
        <v>0</v>
      </c>
      <c r="P523">
        <f>IF(_xlfn.IFNA(VLOOKUP($B523,'ŠIFRANT ZA INDUSTRY'!K:K,1,0),0)=0,0,1)</f>
        <v>0</v>
      </c>
      <c r="Q523">
        <f>IF(_xlfn.IFNA(VLOOKUP($B523,'ŠIFRANT ZA INDUSTRY'!L:L,1,0),0)=0,0,1)</f>
        <v>0</v>
      </c>
      <c r="R523">
        <f>IF(_xlfn.IFNA(VLOOKUP($B523,'ŠIFRANT ZA INDUSTRY'!M:M,1,0),0)=0,0,1)</f>
        <v>0</v>
      </c>
      <c r="S523">
        <f>IF(_xlfn.IFNA(VLOOKUP($B523,'ŠIFRANT ZA INDUSTRY'!N:N,1,0),0)=0,0,1)</f>
        <v>0</v>
      </c>
      <c r="T523" t="b">
        <f t="shared" si="37"/>
        <v>0</v>
      </c>
    </row>
    <row r="524" spans="1:20" x14ac:dyDescent="0.3">
      <c r="A524" t="str">
        <f t="shared" si="36"/>
        <v>71.12</v>
      </c>
      <c r="B524" s="44" t="s">
        <v>1420</v>
      </c>
      <c r="C524" s="25"/>
      <c r="D524" s="25" t="s">
        <v>1859</v>
      </c>
      <c r="E524">
        <f t="shared" si="38"/>
        <v>1</v>
      </c>
      <c r="F524">
        <f>IF(_xlfn.IFNA(VLOOKUP(B524,'ŠIFRANT ZA INDUSTRY'!A:A,1,0),0)=0,0,1)</f>
        <v>0</v>
      </c>
      <c r="G524">
        <f>IF(_xlfn.IFNA(VLOOKUP($B524,'ŠIFRANT ZA INDUSTRY'!B:B,1,0),0)=0,0,1)</f>
        <v>0</v>
      </c>
      <c r="H524">
        <f>IF(_xlfn.IFNA(VLOOKUP($B524,'ŠIFRANT ZA INDUSTRY'!C:C,1,0),0)=0,0,1)</f>
        <v>0</v>
      </c>
      <c r="I524">
        <f>IF(_xlfn.IFNA(VLOOKUP($B524,'ŠIFRANT ZA INDUSTRY'!D:D,1,0),0)=0,0,1)</f>
        <v>0</v>
      </c>
      <c r="J524">
        <f>IF(_xlfn.IFNA(VLOOKUP($B524,'ŠIFRANT ZA INDUSTRY'!E:E,1,0),0)=0,0,1)</f>
        <v>0</v>
      </c>
      <c r="K524">
        <f>IF(_xlfn.IFNA(VLOOKUP($B524,'ŠIFRANT ZA INDUSTRY'!F:F,1,0),0)=0,0,1)</f>
        <v>0</v>
      </c>
      <c r="L524">
        <f>IF(_xlfn.IFNA(VLOOKUP($B524,'ŠIFRANT ZA INDUSTRY'!G:G,1,0),0)=0,0,1)</f>
        <v>0</v>
      </c>
      <c r="M524">
        <f>IF(_xlfn.IFNA(VLOOKUP($B524,'ŠIFRANT ZA INDUSTRY'!H:H,1,0),0)=0,0,1)</f>
        <v>0</v>
      </c>
      <c r="N524">
        <f>IF(_xlfn.IFNA(VLOOKUP($B524,'ŠIFRANT ZA INDUSTRY'!I:I,1,0),0)=0,0,1)</f>
        <v>0</v>
      </c>
      <c r="O524">
        <f>IF(_xlfn.IFNA(VLOOKUP($B524,'ŠIFRANT ZA INDUSTRY'!J:J,1,0),0)=0,0,1)</f>
        <v>0</v>
      </c>
      <c r="P524">
        <f>IF(_xlfn.IFNA(VLOOKUP($B524,'ŠIFRANT ZA INDUSTRY'!K:K,1,0),0)=0,0,1)</f>
        <v>0</v>
      </c>
      <c r="Q524">
        <f>IF(_xlfn.IFNA(VLOOKUP($B524,'ŠIFRANT ZA INDUSTRY'!L:L,1,0),0)=0,0,1)</f>
        <v>0</v>
      </c>
      <c r="R524">
        <f>IF(_xlfn.IFNA(VLOOKUP($B524,'ŠIFRANT ZA INDUSTRY'!M:M,1,0),0)=0,0,1)</f>
        <v>0</v>
      </c>
      <c r="S524">
        <f>IF(_xlfn.IFNA(VLOOKUP($B524,'ŠIFRANT ZA INDUSTRY'!N:N,1,0),0)=0,0,1)</f>
        <v>0</v>
      </c>
      <c r="T524" t="b">
        <f t="shared" si="37"/>
        <v>0</v>
      </c>
    </row>
    <row r="525" spans="1:20" x14ac:dyDescent="0.3">
      <c r="A525" t="str">
        <f t="shared" si="36"/>
        <v>71.12</v>
      </c>
      <c r="B525" s="44" t="s">
        <v>1421</v>
      </c>
      <c r="C525" s="25"/>
      <c r="D525" s="25" t="s">
        <v>1860</v>
      </c>
      <c r="E525">
        <f t="shared" si="38"/>
        <v>1</v>
      </c>
      <c r="F525">
        <f>IF(_xlfn.IFNA(VLOOKUP(B525,'ŠIFRANT ZA INDUSTRY'!A:A,1,0),0)=0,0,1)</f>
        <v>0</v>
      </c>
      <c r="G525">
        <f>IF(_xlfn.IFNA(VLOOKUP($B525,'ŠIFRANT ZA INDUSTRY'!B:B,1,0),0)=0,0,1)</f>
        <v>0</v>
      </c>
      <c r="H525">
        <f>IF(_xlfn.IFNA(VLOOKUP($B525,'ŠIFRANT ZA INDUSTRY'!C:C,1,0),0)=0,0,1)</f>
        <v>0</v>
      </c>
      <c r="I525">
        <f>IF(_xlfn.IFNA(VLOOKUP($B525,'ŠIFRANT ZA INDUSTRY'!D:D,1,0),0)=0,0,1)</f>
        <v>0</v>
      </c>
      <c r="J525">
        <f>IF(_xlfn.IFNA(VLOOKUP($B525,'ŠIFRANT ZA INDUSTRY'!E:E,1,0),0)=0,0,1)</f>
        <v>0</v>
      </c>
      <c r="K525">
        <f>IF(_xlfn.IFNA(VLOOKUP($B525,'ŠIFRANT ZA INDUSTRY'!F:F,1,0),0)=0,0,1)</f>
        <v>0</v>
      </c>
      <c r="L525">
        <f>IF(_xlfn.IFNA(VLOOKUP($B525,'ŠIFRANT ZA INDUSTRY'!G:G,1,0),0)=0,0,1)</f>
        <v>0</v>
      </c>
      <c r="M525">
        <f>IF(_xlfn.IFNA(VLOOKUP($B525,'ŠIFRANT ZA INDUSTRY'!H:H,1,0),0)=0,0,1)</f>
        <v>0</v>
      </c>
      <c r="N525">
        <f>IF(_xlfn.IFNA(VLOOKUP($B525,'ŠIFRANT ZA INDUSTRY'!I:I,1,0),0)=0,0,1)</f>
        <v>0</v>
      </c>
      <c r="O525">
        <f>IF(_xlfn.IFNA(VLOOKUP($B525,'ŠIFRANT ZA INDUSTRY'!J:J,1,0),0)=0,0,1)</f>
        <v>0</v>
      </c>
      <c r="P525">
        <f>IF(_xlfn.IFNA(VLOOKUP($B525,'ŠIFRANT ZA INDUSTRY'!K:K,1,0),0)=0,0,1)</f>
        <v>0</v>
      </c>
      <c r="Q525">
        <f>IF(_xlfn.IFNA(VLOOKUP($B525,'ŠIFRANT ZA INDUSTRY'!L:L,1,0),0)=0,0,1)</f>
        <v>0</v>
      </c>
      <c r="R525">
        <f>IF(_xlfn.IFNA(VLOOKUP($B525,'ŠIFRANT ZA INDUSTRY'!M:M,1,0),0)=0,0,1)</f>
        <v>0</v>
      </c>
      <c r="S525">
        <f>IF(_xlfn.IFNA(VLOOKUP($B525,'ŠIFRANT ZA INDUSTRY'!N:N,1,0),0)=0,0,1)</f>
        <v>0</v>
      </c>
      <c r="T525" t="b">
        <f t="shared" si="37"/>
        <v>0</v>
      </c>
    </row>
    <row r="526" spans="1:20" x14ac:dyDescent="0.3">
      <c r="A526" t="str">
        <f t="shared" si="36"/>
        <v>71.20</v>
      </c>
      <c r="B526" s="44" t="s">
        <v>1423</v>
      </c>
      <c r="C526" s="25"/>
      <c r="D526" s="25" t="s">
        <v>1422</v>
      </c>
      <c r="E526">
        <f t="shared" si="38"/>
        <v>1</v>
      </c>
      <c r="F526">
        <f>IF(_xlfn.IFNA(VLOOKUP(B526,'ŠIFRANT ZA INDUSTRY'!A:A,1,0),0)=0,0,1)</f>
        <v>0</v>
      </c>
      <c r="G526">
        <f>IF(_xlfn.IFNA(VLOOKUP($B526,'ŠIFRANT ZA INDUSTRY'!B:B,1,0),0)=0,0,1)</f>
        <v>0</v>
      </c>
      <c r="H526">
        <f>IF(_xlfn.IFNA(VLOOKUP($B526,'ŠIFRANT ZA INDUSTRY'!C:C,1,0),0)=0,0,1)</f>
        <v>0</v>
      </c>
      <c r="I526">
        <f>IF(_xlfn.IFNA(VLOOKUP($B526,'ŠIFRANT ZA INDUSTRY'!D:D,1,0),0)=0,0,1)</f>
        <v>0</v>
      </c>
      <c r="J526">
        <f>IF(_xlfn.IFNA(VLOOKUP($B526,'ŠIFRANT ZA INDUSTRY'!E:E,1,0),0)=0,0,1)</f>
        <v>0</v>
      </c>
      <c r="K526">
        <f>IF(_xlfn.IFNA(VLOOKUP($B526,'ŠIFRANT ZA INDUSTRY'!F:F,1,0),0)=0,0,1)</f>
        <v>0</v>
      </c>
      <c r="L526">
        <f>IF(_xlfn.IFNA(VLOOKUP($B526,'ŠIFRANT ZA INDUSTRY'!G:G,1,0),0)=0,0,1)</f>
        <v>0</v>
      </c>
      <c r="M526">
        <f>IF(_xlfn.IFNA(VLOOKUP($B526,'ŠIFRANT ZA INDUSTRY'!H:H,1,0),0)=0,0,1)</f>
        <v>0</v>
      </c>
      <c r="N526">
        <f>IF(_xlfn.IFNA(VLOOKUP($B526,'ŠIFRANT ZA INDUSTRY'!I:I,1,0),0)=0,0,1)</f>
        <v>0</v>
      </c>
      <c r="O526">
        <f>IF(_xlfn.IFNA(VLOOKUP($B526,'ŠIFRANT ZA INDUSTRY'!J:J,1,0),0)=0,0,1)</f>
        <v>0</v>
      </c>
      <c r="P526">
        <f>IF(_xlfn.IFNA(VLOOKUP($B526,'ŠIFRANT ZA INDUSTRY'!K:K,1,0),0)=0,0,1)</f>
        <v>0</v>
      </c>
      <c r="Q526">
        <f>IF(_xlfn.IFNA(VLOOKUP($B526,'ŠIFRANT ZA INDUSTRY'!L:L,1,0),0)=0,0,1)</f>
        <v>0</v>
      </c>
      <c r="R526">
        <f>IF(_xlfn.IFNA(VLOOKUP($B526,'ŠIFRANT ZA INDUSTRY'!M:M,1,0),0)=0,0,1)</f>
        <v>0</v>
      </c>
      <c r="S526">
        <f>IF(_xlfn.IFNA(VLOOKUP($B526,'ŠIFRANT ZA INDUSTRY'!N:N,1,0),0)=0,0,1)</f>
        <v>0</v>
      </c>
      <c r="T526" t="b">
        <f t="shared" si="37"/>
        <v>0</v>
      </c>
    </row>
    <row r="527" spans="1:20" x14ac:dyDescent="0.3">
      <c r="A527" t="str">
        <f t="shared" si="36"/>
        <v>72.11</v>
      </c>
      <c r="B527" s="44" t="s">
        <v>1425</v>
      </c>
      <c r="C527" s="25"/>
      <c r="D527" s="25" t="s">
        <v>1424</v>
      </c>
      <c r="E527">
        <f t="shared" si="38"/>
        <v>1</v>
      </c>
      <c r="F527">
        <f>IF(_xlfn.IFNA(VLOOKUP(B527,'ŠIFRANT ZA INDUSTRY'!A:A,1,0),0)=0,0,1)</f>
        <v>0</v>
      </c>
      <c r="G527">
        <f>IF(_xlfn.IFNA(VLOOKUP($B527,'ŠIFRANT ZA INDUSTRY'!B:B,1,0),0)=0,0,1)</f>
        <v>0</v>
      </c>
      <c r="H527">
        <f>IF(_xlfn.IFNA(VLOOKUP($B527,'ŠIFRANT ZA INDUSTRY'!C:C,1,0),0)=0,0,1)</f>
        <v>0</v>
      </c>
      <c r="I527">
        <f>IF(_xlfn.IFNA(VLOOKUP($B527,'ŠIFRANT ZA INDUSTRY'!D:D,1,0),0)=0,0,1)</f>
        <v>0</v>
      </c>
      <c r="J527">
        <f>IF(_xlfn.IFNA(VLOOKUP($B527,'ŠIFRANT ZA INDUSTRY'!E:E,1,0),0)=0,0,1)</f>
        <v>0</v>
      </c>
      <c r="K527">
        <f>IF(_xlfn.IFNA(VLOOKUP($B527,'ŠIFRANT ZA INDUSTRY'!F:F,1,0),0)=0,0,1)</f>
        <v>0</v>
      </c>
      <c r="L527">
        <f>IF(_xlfn.IFNA(VLOOKUP($B527,'ŠIFRANT ZA INDUSTRY'!G:G,1,0),0)=0,0,1)</f>
        <v>0</v>
      </c>
      <c r="M527">
        <f>IF(_xlfn.IFNA(VLOOKUP($B527,'ŠIFRANT ZA INDUSTRY'!H:H,1,0),0)=0,0,1)</f>
        <v>0</v>
      </c>
      <c r="N527">
        <f>IF(_xlfn.IFNA(VLOOKUP($B527,'ŠIFRANT ZA INDUSTRY'!I:I,1,0),0)=0,0,1)</f>
        <v>0</v>
      </c>
      <c r="O527">
        <f>IF(_xlfn.IFNA(VLOOKUP($B527,'ŠIFRANT ZA INDUSTRY'!J:J,1,0),0)=0,0,1)</f>
        <v>0</v>
      </c>
      <c r="P527">
        <f>IF(_xlfn.IFNA(VLOOKUP($B527,'ŠIFRANT ZA INDUSTRY'!K:K,1,0),0)=0,0,1)</f>
        <v>0</v>
      </c>
      <c r="Q527">
        <f>IF(_xlfn.IFNA(VLOOKUP($B527,'ŠIFRANT ZA INDUSTRY'!L:L,1,0),0)=0,0,1)</f>
        <v>0</v>
      </c>
      <c r="R527">
        <f>IF(_xlfn.IFNA(VLOOKUP($B527,'ŠIFRANT ZA INDUSTRY'!M:M,1,0),0)=0,0,1)</f>
        <v>0</v>
      </c>
      <c r="S527">
        <f>IF(_xlfn.IFNA(VLOOKUP($B527,'ŠIFRANT ZA INDUSTRY'!N:N,1,0),0)=0,0,1)</f>
        <v>0</v>
      </c>
      <c r="T527" t="b">
        <f t="shared" si="37"/>
        <v>0</v>
      </c>
    </row>
    <row r="528" spans="1:20" x14ac:dyDescent="0.3">
      <c r="A528" t="str">
        <f t="shared" si="36"/>
        <v>72.19</v>
      </c>
      <c r="B528" s="44" t="s">
        <v>1427</v>
      </c>
      <c r="C528" s="25"/>
      <c r="D528" s="25" t="s">
        <v>1426</v>
      </c>
      <c r="E528">
        <f t="shared" si="38"/>
        <v>1</v>
      </c>
      <c r="F528">
        <f>IF(_xlfn.IFNA(VLOOKUP(B528,'ŠIFRANT ZA INDUSTRY'!A:A,1,0),0)=0,0,1)</f>
        <v>0</v>
      </c>
      <c r="G528">
        <f>IF(_xlfn.IFNA(VLOOKUP($B528,'ŠIFRANT ZA INDUSTRY'!B:B,1,0),0)=0,0,1)</f>
        <v>0</v>
      </c>
      <c r="H528">
        <f>IF(_xlfn.IFNA(VLOOKUP($B528,'ŠIFRANT ZA INDUSTRY'!C:C,1,0),0)=0,0,1)</f>
        <v>0</v>
      </c>
      <c r="I528">
        <f>IF(_xlfn.IFNA(VLOOKUP($B528,'ŠIFRANT ZA INDUSTRY'!D:D,1,0),0)=0,0,1)</f>
        <v>0</v>
      </c>
      <c r="J528">
        <f>IF(_xlfn.IFNA(VLOOKUP($B528,'ŠIFRANT ZA INDUSTRY'!E:E,1,0),0)=0,0,1)</f>
        <v>0</v>
      </c>
      <c r="K528">
        <f>IF(_xlfn.IFNA(VLOOKUP($B528,'ŠIFRANT ZA INDUSTRY'!F:F,1,0),0)=0,0,1)</f>
        <v>0</v>
      </c>
      <c r="L528">
        <f>IF(_xlfn.IFNA(VLOOKUP($B528,'ŠIFRANT ZA INDUSTRY'!G:G,1,0),0)=0,0,1)</f>
        <v>0</v>
      </c>
      <c r="M528">
        <f>IF(_xlfn.IFNA(VLOOKUP($B528,'ŠIFRANT ZA INDUSTRY'!H:H,1,0),0)=0,0,1)</f>
        <v>0</v>
      </c>
      <c r="N528">
        <f>IF(_xlfn.IFNA(VLOOKUP($B528,'ŠIFRANT ZA INDUSTRY'!I:I,1,0),0)=0,0,1)</f>
        <v>0</v>
      </c>
      <c r="O528">
        <f>IF(_xlfn.IFNA(VLOOKUP($B528,'ŠIFRANT ZA INDUSTRY'!J:J,1,0),0)=0,0,1)</f>
        <v>0</v>
      </c>
      <c r="P528">
        <f>IF(_xlfn.IFNA(VLOOKUP($B528,'ŠIFRANT ZA INDUSTRY'!K:K,1,0),0)=0,0,1)</f>
        <v>0</v>
      </c>
      <c r="Q528">
        <f>IF(_xlfn.IFNA(VLOOKUP($B528,'ŠIFRANT ZA INDUSTRY'!L:L,1,0),0)=0,0,1)</f>
        <v>0</v>
      </c>
      <c r="R528">
        <f>IF(_xlfn.IFNA(VLOOKUP($B528,'ŠIFRANT ZA INDUSTRY'!M:M,1,0),0)=0,0,1)</f>
        <v>0</v>
      </c>
      <c r="S528">
        <f>IF(_xlfn.IFNA(VLOOKUP($B528,'ŠIFRANT ZA INDUSTRY'!N:N,1,0),0)=0,0,1)</f>
        <v>0</v>
      </c>
      <c r="T528" t="b">
        <f t="shared" si="37"/>
        <v>0</v>
      </c>
    </row>
    <row r="529" spans="1:20" x14ac:dyDescent="0.3">
      <c r="A529" t="str">
        <f t="shared" si="36"/>
        <v>72.20</v>
      </c>
      <c r="B529" s="44" t="s">
        <v>1429</v>
      </c>
      <c r="C529" s="25"/>
      <c r="D529" s="25" t="s">
        <v>1428</v>
      </c>
      <c r="E529">
        <f t="shared" si="38"/>
        <v>1</v>
      </c>
      <c r="F529">
        <f>IF(_xlfn.IFNA(VLOOKUP(B529,'ŠIFRANT ZA INDUSTRY'!A:A,1,0),0)=0,0,1)</f>
        <v>0</v>
      </c>
      <c r="G529">
        <f>IF(_xlfn.IFNA(VLOOKUP($B529,'ŠIFRANT ZA INDUSTRY'!B:B,1,0),0)=0,0,1)</f>
        <v>0</v>
      </c>
      <c r="H529">
        <f>IF(_xlfn.IFNA(VLOOKUP($B529,'ŠIFRANT ZA INDUSTRY'!C:C,1,0),0)=0,0,1)</f>
        <v>0</v>
      </c>
      <c r="I529">
        <f>IF(_xlfn.IFNA(VLOOKUP($B529,'ŠIFRANT ZA INDUSTRY'!D:D,1,0),0)=0,0,1)</f>
        <v>0</v>
      </c>
      <c r="J529">
        <f>IF(_xlfn.IFNA(VLOOKUP($B529,'ŠIFRANT ZA INDUSTRY'!E:E,1,0),0)=0,0,1)</f>
        <v>0</v>
      </c>
      <c r="K529">
        <f>IF(_xlfn.IFNA(VLOOKUP($B529,'ŠIFRANT ZA INDUSTRY'!F:F,1,0),0)=0,0,1)</f>
        <v>0</v>
      </c>
      <c r="L529">
        <f>IF(_xlfn.IFNA(VLOOKUP($B529,'ŠIFRANT ZA INDUSTRY'!G:G,1,0),0)=0,0,1)</f>
        <v>0</v>
      </c>
      <c r="M529">
        <f>IF(_xlfn.IFNA(VLOOKUP($B529,'ŠIFRANT ZA INDUSTRY'!H:H,1,0),0)=0,0,1)</f>
        <v>0</v>
      </c>
      <c r="N529">
        <f>IF(_xlfn.IFNA(VLOOKUP($B529,'ŠIFRANT ZA INDUSTRY'!I:I,1,0),0)=0,0,1)</f>
        <v>0</v>
      </c>
      <c r="O529">
        <f>IF(_xlfn.IFNA(VLOOKUP($B529,'ŠIFRANT ZA INDUSTRY'!J:J,1,0),0)=0,0,1)</f>
        <v>0</v>
      </c>
      <c r="P529">
        <f>IF(_xlfn.IFNA(VLOOKUP($B529,'ŠIFRANT ZA INDUSTRY'!K:K,1,0),0)=0,0,1)</f>
        <v>0</v>
      </c>
      <c r="Q529">
        <f>IF(_xlfn.IFNA(VLOOKUP($B529,'ŠIFRANT ZA INDUSTRY'!L:L,1,0),0)=0,0,1)</f>
        <v>0</v>
      </c>
      <c r="R529">
        <f>IF(_xlfn.IFNA(VLOOKUP($B529,'ŠIFRANT ZA INDUSTRY'!M:M,1,0),0)=0,0,1)</f>
        <v>0</v>
      </c>
      <c r="S529">
        <f>IF(_xlfn.IFNA(VLOOKUP($B529,'ŠIFRANT ZA INDUSTRY'!N:N,1,0),0)=0,0,1)</f>
        <v>0</v>
      </c>
      <c r="T529" t="b">
        <f t="shared" si="37"/>
        <v>0</v>
      </c>
    </row>
    <row r="530" spans="1:20" x14ac:dyDescent="0.3">
      <c r="A530" t="str">
        <f t="shared" si="36"/>
        <v>73.11</v>
      </c>
      <c r="B530" s="44" t="s">
        <v>1065</v>
      </c>
      <c r="C530" s="25"/>
      <c r="D530" s="25" t="s">
        <v>1064</v>
      </c>
      <c r="E530">
        <f t="shared" si="38"/>
        <v>1</v>
      </c>
      <c r="F530">
        <f>IF(_xlfn.IFNA(VLOOKUP(B530,'ŠIFRANT ZA INDUSTRY'!A:A,1,0),0)=0,0,1)</f>
        <v>0</v>
      </c>
      <c r="G530">
        <f>IF(_xlfn.IFNA(VLOOKUP($B530,'ŠIFRANT ZA INDUSTRY'!B:B,1,0),0)=0,0,1)</f>
        <v>0</v>
      </c>
      <c r="H530">
        <f>IF(_xlfn.IFNA(VLOOKUP($B530,'ŠIFRANT ZA INDUSTRY'!C:C,1,0),0)=0,0,1)</f>
        <v>0</v>
      </c>
      <c r="I530">
        <f>IF(_xlfn.IFNA(VLOOKUP($B530,'ŠIFRANT ZA INDUSTRY'!D:D,1,0),0)=0,0,1)</f>
        <v>0</v>
      </c>
      <c r="J530">
        <f>IF(_xlfn.IFNA(VLOOKUP($B530,'ŠIFRANT ZA INDUSTRY'!E:E,1,0),0)=0,0,1)</f>
        <v>0</v>
      </c>
      <c r="K530">
        <f>IF(_xlfn.IFNA(VLOOKUP($B530,'ŠIFRANT ZA INDUSTRY'!F:F,1,0),0)=0,0,1)</f>
        <v>0</v>
      </c>
      <c r="L530">
        <f>IF(_xlfn.IFNA(VLOOKUP($B530,'ŠIFRANT ZA INDUSTRY'!G:G,1,0),0)=0,0,1)</f>
        <v>0</v>
      </c>
      <c r="M530">
        <f>IF(_xlfn.IFNA(VLOOKUP($B530,'ŠIFRANT ZA INDUSTRY'!H:H,1,0),0)=0,0,1)</f>
        <v>0</v>
      </c>
      <c r="N530">
        <f>IF(_xlfn.IFNA(VLOOKUP($B530,'ŠIFRANT ZA INDUSTRY'!I:I,1,0),0)=0,0,1)</f>
        <v>0</v>
      </c>
      <c r="O530">
        <f>IF(_xlfn.IFNA(VLOOKUP($B530,'ŠIFRANT ZA INDUSTRY'!J:J,1,0),0)=0,0,1)</f>
        <v>0</v>
      </c>
      <c r="P530">
        <f>IF(_xlfn.IFNA(VLOOKUP($B530,'ŠIFRANT ZA INDUSTRY'!K:K,1,0),0)=0,0,1)</f>
        <v>0</v>
      </c>
      <c r="Q530">
        <f>IF(_xlfn.IFNA(VLOOKUP($B530,'ŠIFRANT ZA INDUSTRY'!L:L,1,0),0)=0,0,1)</f>
        <v>0</v>
      </c>
      <c r="R530">
        <f>IF(_xlfn.IFNA(VLOOKUP($B530,'ŠIFRANT ZA INDUSTRY'!M:M,1,0),0)=0,0,1)</f>
        <v>0</v>
      </c>
      <c r="S530">
        <f>IF(_xlfn.IFNA(VLOOKUP($B530,'ŠIFRANT ZA INDUSTRY'!N:N,1,0),0)=0,0,1)</f>
        <v>0</v>
      </c>
      <c r="T530" t="b">
        <f t="shared" si="37"/>
        <v>0</v>
      </c>
    </row>
    <row r="531" spans="1:20" x14ac:dyDescent="0.3">
      <c r="A531" t="str">
        <f t="shared" si="36"/>
        <v>73.12</v>
      </c>
      <c r="B531" s="44" t="s">
        <v>1067</v>
      </c>
      <c r="C531" s="25"/>
      <c r="D531" s="25" t="s">
        <v>1066</v>
      </c>
      <c r="E531">
        <f t="shared" si="38"/>
        <v>1</v>
      </c>
      <c r="F531">
        <f>IF(_xlfn.IFNA(VLOOKUP(B531,'ŠIFRANT ZA INDUSTRY'!A:A,1,0),0)=0,0,1)</f>
        <v>0</v>
      </c>
      <c r="G531">
        <f>IF(_xlfn.IFNA(VLOOKUP($B531,'ŠIFRANT ZA INDUSTRY'!B:B,1,0),0)=0,0,1)</f>
        <v>0</v>
      </c>
      <c r="H531">
        <f>IF(_xlfn.IFNA(VLOOKUP($B531,'ŠIFRANT ZA INDUSTRY'!C:C,1,0),0)=0,0,1)</f>
        <v>0</v>
      </c>
      <c r="I531">
        <f>IF(_xlfn.IFNA(VLOOKUP($B531,'ŠIFRANT ZA INDUSTRY'!D:D,1,0),0)=0,0,1)</f>
        <v>0</v>
      </c>
      <c r="J531">
        <f>IF(_xlfn.IFNA(VLOOKUP($B531,'ŠIFRANT ZA INDUSTRY'!E:E,1,0),0)=0,0,1)</f>
        <v>0</v>
      </c>
      <c r="K531">
        <f>IF(_xlfn.IFNA(VLOOKUP($B531,'ŠIFRANT ZA INDUSTRY'!F:F,1,0),0)=0,0,1)</f>
        <v>0</v>
      </c>
      <c r="L531">
        <f>IF(_xlfn.IFNA(VLOOKUP($B531,'ŠIFRANT ZA INDUSTRY'!G:G,1,0),0)=0,0,1)</f>
        <v>0</v>
      </c>
      <c r="M531">
        <f>IF(_xlfn.IFNA(VLOOKUP($B531,'ŠIFRANT ZA INDUSTRY'!H:H,1,0),0)=0,0,1)</f>
        <v>0</v>
      </c>
      <c r="N531">
        <f>IF(_xlfn.IFNA(VLOOKUP($B531,'ŠIFRANT ZA INDUSTRY'!I:I,1,0),0)=0,0,1)</f>
        <v>0</v>
      </c>
      <c r="O531">
        <f>IF(_xlfn.IFNA(VLOOKUP($B531,'ŠIFRANT ZA INDUSTRY'!J:J,1,0),0)=0,0,1)</f>
        <v>0</v>
      </c>
      <c r="P531">
        <f>IF(_xlfn.IFNA(VLOOKUP($B531,'ŠIFRANT ZA INDUSTRY'!K:K,1,0),0)=0,0,1)</f>
        <v>0</v>
      </c>
      <c r="Q531">
        <f>IF(_xlfn.IFNA(VLOOKUP($B531,'ŠIFRANT ZA INDUSTRY'!L:L,1,0),0)=0,0,1)</f>
        <v>0</v>
      </c>
      <c r="R531">
        <f>IF(_xlfn.IFNA(VLOOKUP($B531,'ŠIFRANT ZA INDUSTRY'!M:M,1,0),0)=0,0,1)</f>
        <v>0</v>
      </c>
      <c r="S531">
        <f>IF(_xlfn.IFNA(VLOOKUP($B531,'ŠIFRANT ZA INDUSTRY'!N:N,1,0),0)=0,0,1)</f>
        <v>0</v>
      </c>
      <c r="T531" t="b">
        <f t="shared" si="37"/>
        <v>0</v>
      </c>
    </row>
    <row r="532" spans="1:20" x14ac:dyDescent="0.3">
      <c r="A532" t="str">
        <f t="shared" si="36"/>
        <v>73.20</v>
      </c>
      <c r="B532" s="44" t="s">
        <v>1069</v>
      </c>
      <c r="C532" s="25"/>
      <c r="D532" s="25" t="s">
        <v>1068</v>
      </c>
      <c r="E532">
        <f t="shared" si="38"/>
        <v>1</v>
      </c>
      <c r="F532">
        <f>IF(_xlfn.IFNA(VLOOKUP(B532,'ŠIFRANT ZA INDUSTRY'!A:A,1,0),0)=0,0,1)</f>
        <v>0</v>
      </c>
      <c r="G532">
        <f>IF(_xlfn.IFNA(VLOOKUP($B532,'ŠIFRANT ZA INDUSTRY'!B:B,1,0),0)=0,0,1)</f>
        <v>0</v>
      </c>
      <c r="H532">
        <f>IF(_xlfn.IFNA(VLOOKUP($B532,'ŠIFRANT ZA INDUSTRY'!C:C,1,0),0)=0,0,1)</f>
        <v>0</v>
      </c>
      <c r="I532">
        <f>IF(_xlfn.IFNA(VLOOKUP($B532,'ŠIFRANT ZA INDUSTRY'!D:D,1,0),0)=0,0,1)</f>
        <v>0</v>
      </c>
      <c r="J532">
        <f>IF(_xlfn.IFNA(VLOOKUP($B532,'ŠIFRANT ZA INDUSTRY'!E:E,1,0),0)=0,0,1)</f>
        <v>0</v>
      </c>
      <c r="K532">
        <f>IF(_xlfn.IFNA(VLOOKUP($B532,'ŠIFRANT ZA INDUSTRY'!F:F,1,0),0)=0,0,1)</f>
        <v>0</v>
      </c>
      <c r="L532">
        <f>IF(_xlfn.IFNA(VLOOKUP($B532,'ŠIFRANT ZA INDUSTRY'!G:G,1,0),0)=0,0,1)</f>
        <v>0</v>
      </c>
      <c r="M532">
        <f>IF(_xlfn.IFNA(VLOOKUP($B532,'ŠIFRANT ZA INDUSTRY'!H:H,1,0),0)=0,0,1)</f>
        <v>0</v>
      </c>
      <c r="N532">
        <f>IF(_xlfn.IFNA(VLOOKUP($B532,'ŠIFRANT ZA INDUSTRY'!I:I,1,0),0)=0,0,1)</f>
        <v>0</v>
      </c>
      <c r="O532">
        <f>IF(_xlfn.IFNA(VLOOKUP($B532,'ŠIFRANT ZA INDUSTRY'!J:J,1,0),0)=0,0,1)</f>
        <v>0</v>
      </c>
      <c r="P532">
        <f>IF(_xlfn.IFNA(VLOOKUP($B532,'ŠIFRANT ZA INDUSTRY'!K:K,1,0),0)=0,0,1)</f>
        <v>0</v>
      </c>
      <c r="Q532">
        <f>IF(_xlfn.IFNA(VLOOKUP($B532,'ŠIFRANT ZA INDUSTRY'!L:L,1,0),0)=0,0,1)</f>
        <v>0</v>
      </c>
      <c r="R532">
        <f>IF(_xlfn.IFNA(VLOOKUP($B532,'ŠIFRANT ZA INDUSTRY'!M:M,1,0),0)=0,0,1)</f>
        <v>0</v>
      </c>
      <c r="S532">
        <f>IF(_xlfn.IFNA(VLOOKUP($B532,'ŠIFRANT ZA INDUSTRY'!N:N,1,0),0)=0,0,1)</f>
        <v>0</v>
      </c>
      <c r="T532" t="b">
        <f t="shared" si="37"/>
        <v>0</v>
      </c>
    </row>
    <row r="533" spans="1:20" x14ac:dyDescent="0.3">
      <c r="A533" t="str">
        <f t="shared" si="36"/>
        <v>74.10</v>
      </c>
      <c r="B533" s="44" t="s">
        <v>1071</v>
      </c>
      <c r="C533" s="25"/>
      <c r="D533" s="25" t="s">
        <v>1070</v>
      </c>
      <c r="E533">
        <f t="shared" si="38"/>
        <v>1</v>
      </c>
      <c r="F533">
        <f>IF(_xlfn.IFNA(VLOOKUP(B533,'ŠIFRANT ZA INDUSTRY'!A:A,1,0),0)=0,0,1)</f>
        <v>0</v>
      </c>
      <c r="G533">
        <f>IF(_xlfn.IFNA(VLOOKUP($B533,'ŠIFRANT ZA INDUSTRY'!B:B,1,0),0)=0,0,1)</f>
        <v>0</v>
      </c>
      <c r="H533">
        <f>IF(_xlfn.IFNA(VLOOKUP($B533,'ŠIFRANT ZA INDUSTRY'!C:C,1,0),0)=0,0,1)</f>
        <v>0</v>
      </c>
      <c r="I533">
        <f>IF(_xlfn.IFNA(VLOOKUP($B533,'ŠIFRANT ZA INDUSTRY'!D:D,1,0),0)=0,0,1)</f>
        <v>0</v>
      </c>
      <c r="J533">
        <f>IF(_xlfn.IFNA(VLOOKUP($B533,'ŠIFRANT ZA INDUSTRY'!E:E,1,0),0)=0,0,1)</f>
        <v>0</v>
      </c>
      <c r="K533">
        <f>IF(_xlfn.IFNA(VLOOKUP($B533,'ŠIFRANT ZA INDUSTRY'!F:F,1,0),0)=0,0,1)</f>
        <v>0</v>
      </c>
      <c r="L533">
        <f>IF(_xlfn.IFNA(VLOOKUP($B533,'ŠIFRANT ZA INDUSTRY'!G:G,1,0),0)=0,0,1)</f>
        <v>0</v>
      </c>
      <c r="M533">
        <f>IF(_xlfn.IFNA(VLOOKUP($B533,'ŠIFRANT ZA INDUSTRY'!H:H,1,0),0)=0,0,1)</f>
        <v>0</v>
      </c>
      <c r="N533">
        <f>IF(_xlfn.IFNA(VLOOKUP($B533,'ŠIFRANT ZA INDUSTRY'!I:I,1,0),0)=0,0,1)</f>
        <v>0</v>
      </c>
      <c r="O533">
        <f>IF(_xlfn.IFNA(VLOOKUP($B533,'ŠIFRANT ZA INDUSTRY'!J:J,1,0),0)=0,0,1)</f>
        <v>0</v>
      </c>
      <c r="P533">
        <f>IF(_xlfn.IFNA(VLOOKUP($B533,'ŠIFRANT ZA INDUSTRY'!K:K,1,0),0)=0,0,1)</f>
        <v>0</v>
      </c>
      <c r="Q533">
        <f>IF(_xlfn.IFNA(VLOOKUP($B533,'ŠIFRANT ZA INDUSTRY'!L:L,1,0),0)=0,0,1)</f>
        <v>0</v>
      </c>
      <c r="R533">
        <f>IF(_xlfn.IFNA(VLOOKUP($B533,'ŠIFRANT ZA INDUSTRY'!M:M,1,0),0)=0,0,1)</f>
        <v>0</v>
      </c>
      <c r="S533">
        <f>IF(_xlfn.IFNA(VLOOKUP($B533,'ŠIFRANT ZA INDUSTRY'!N:N,1,0),0)=0,0,1)</f>
        <v>0</v>
      </c>
      <c r="T533" t="b">
        <f t="shared" si="37"/>
        <v>0</v>
      </c>
    </row>
    <row r="534" spans="1:20" x14ac:dyDescent="0.3">
      <c r="A534" t="str">
        <f t="shared" si="36"/>
        <v>74.20</v>
      </c>
      <c r="B534" s="44" t="s">
        <v>1073</v>
      </c>
      <c r="C534" s="25"/>
      <c r="D534" s="25" t="s">
        <v>1072</v>
      </c>
      <c r="E534">
        <f t="shared" si="38"/>
        <v>1</v>
      </c>
      <c r="F534">
        <f>IF(_xlfn.IFNA(VLOOKUP(B534,'ŠIFRANT ZA INDUSTRY'!A:A,1,0),0)=0,0,1)</f>
        <v>0</v>
      </c>
      <c r="G534">
        <f>IF(_xlfn.IFNA(VLOOKUP($B534,'ŠIFRANT ZA INDUSTRY'!B:B,1,0),0)=0,0,1)</f>
        <v>0</v>
      </c>
      <c r="H534">
        <f>IF(_xlfn.IFNA(VLOOKUP($B534,'ŠIFRANT ZA INDUSTRY'!C:C,1,0),0)=0,0,1)</f>
        <v>0</v>
      </c>
      <c r="I534">
        <f>IF(_xlfn.IFNA(VLOOKUP($B534,'ŠIFRANT ZA INDUSTRY'!D:D,1,0),0)=0,0,1)</f>
        <v>0</v>
      </c>
      <c r="J534">
        <f>IF(_xlfn.IFNA(VLOOKUP($B534,'ŠIFRANT ZA INDUSTRY'!E:E,1,0),0)=0,0,1)</f>
        <v>0</v>
      </c>
      <c r="K534">
        <f>IF(_xlfn.IFNA(VLOOKUP($B534,'ŠIFRANT ZA INDUSTRY'!F:F,1,0),0)=0,0,1)</f>
        <v>0</v>
      </c>
      <c r="L534">
        <f>IF(_xlfn.IFNA(VLOOKUP($B534,'ŠIFRANT ZA INDUSTRY'!G:G,1,0),0)=0,0,1)</f>
        <v>0</v>
      </c>
      <c r="M534">
        <f>IF(_xlfn.IFNA(VLOOKUP($B534,'ŠIFRANT ZA INDUSTRY'!H:H,1,0),0)=0,0,1)</f>
        <v>0</v>
      </c>
      <c r="N534">
        <f>IF(_xlfn.IFNA(VLOOKUP($B534,'ŠIFRANT ZA INDUSTRY'!I:I,1,0),0)=0,0,1)</f>
        <v>0</v>
      </c>
      <c r="O534">
        <f>IF(_xlfn.IFNA(VLOOKUP($B534,'ŠIFRANT ZA INDUSTRY'!J:J,1,0),0)=0,0,1)</f>
        <v>0</v>
      </c>
      <c r="P534">
        <f>IF(_xlfn.IFNA(VLOOKUP($B534,'ŠIFRANT ZA INDUSTRY'!K:K,1,0),0)=0,0,1)</f>
        <v>0</v>
      </c>
      <c r="Q534">
        <f>IF(_xlfn.IFNA(VLOOKUP($B534,'ŠIFRANT ZA INDUSTRY'!L:L,1,0),0)=0,0,1)</f>
        <v>0</v>
      </c>
      <c r="R534">
        <f>IF(_xlfn.IFNA(VLOOKUP($B534,'ŠIFRANT ZA INDUSTRY'!M:M,1,0),0)=0,0,1)</f>
        <v>0</v>
      </c>
      <c r="S534">
        <f>IF(_xlfn.IFNA(VLOOKUP($B534,'ŠIFRANT ZA INDUSTRY'!N:N,1,0),0)=0,0,1)</f>
        <v>0</v>
      </c>
      <c r="T534" t="b">
        <f t="shared" si="37"/>
        <v>0</v>
      </c>
    </row>
    <row r="535" spans="1:20" x14ac:dyDescent="0.3">
      <c r="A535" t="str">
        <f t="shared" si="36"/>
        <v>74.30</v>
      </c>
      <c r="B535" s="44" t="s">
        <v>1075</v>
      </c>
      <c r="C535" s="25"/>
      <c r="D535" s="25" t="s">
        <v>1074</v>
      </c>
      <c r="E535">
        <f t="shared" si="38"/>
        <v>1</v>
      </c>
      <c r="F535">
        <f>IF(_xlfn.IFNA(VLOOKUP(B535,'ŠIFRANT ZA INDUSTRY'!A:A,1,0),0)=0,0,1)</f>
        <v>0</v>
      </c>
      <c r="G535">
        <f>IF(_xlfn.IFNA(VLOOKUP($B535,'ŠIFRANT ZA INDUSTRY'!B:B,1,0),0)=0,0,1)</f>
        <v>0</v>
      </c>
      <c r="H535">
        <f>IF(_xlfn.IFNA(VLOOKUP($B535,'ŠIFRANT ZA INDUSTRY'!C:C,1,0),0)=0,0,1)</f>
        <v>0</v>
      </c>
      <c r="I535">
        <f>IF(_xlfn.IFNA(VLOOKUP($B535,'ŠIFRANT ZA INDUSTRY'!D:D,1,0),0)=0,0,1)</f>
        <v>0</v>
      </c>
      <c r="J535">
        <f>IF(_xlfn.IFNA(VLOOKUP($B535,'ŠIFRANT ZA INDUSTRY'!E:E,1,0),0)=0,0,1)</f>
        <v>0</v>
      </c>
      <c r="K535">
        <f>IF(_xlfn.IFNA(VLOOKUP($B535,'ŠIFRANT ZA INDUSTRY'!F:F,1,0),0)=0,0,1)</f>
        <v>0</v>
      </c>
      <c r="L535">
        <f>IF(_xlfn.IFNA(VLOOKUP($B535,'ŠIFRANT ZA INDUSTRY'!G:G,1,0),0)=0,0,1)</f>
        <v>0</v>
      </c>
      <c r="M535">
        <f>IF(_xlfn.IFNA(VLOOKUP($B535,'ŠIFRANT ZA INDUSTRY'!H:H,1,0),0)=0,0,1)</f>
        <v>0</v>
      </c>
      <c r="N535">
        <f>IF(_xlfn.IFNA(VLOOKUP($B535,'ŠIFRANT ZA INDUSTRY'!I:I,1,0),0)=0,0,1)</f>
        <v>0</v>
      </c>
      <c r="O535">
        <f>IF(_xlfn.IFNA(VLOOKUP($B535,'ŠIFRANT ZA INDUSTRY'!J:J,1,0),0)=0,0,1)</f>
        <v>0</v>
      </c>
      <c r="P535">
        <f>IF(_xlfn.IFNA(VLOOKUP($B535,'ŠIFRANT ZA INDUSTRY'!K:K,1,0),0)=0,0,1)</f>
        <v>0</v>
      </c>
      <c r="Q535">
        <f>IF(_xlfn.IFNA(VLOOKUP($B535,'ŠIFRANT ZA INDUSTRY'!L:L,1,0),0)=0,0,1)</f>
        <v>0</v>
      </c>
      <c r="R535">
        <f>IF(_xlfn.IFNA(VLOOKUP($B535,'ŠIFRANT ZA INDUSTRY'!M:M,1,0),0)=0,0,1)</f>
        <v>0</v>
      </c>
      <c r="S535">
        <f>IF(_xlfn.IFNA(VLOOKUP($B535,'ŠIFRANT ZA INDUSTRY'!N:N,1,0),0)=0,0,1)</f>
        <v>0</v>
      </c>
      <c r="T535" t="b">
        <f t="shared" si="37"/>
        <v>0</v>
      </c>
    </row>
    <row r="536" spans="1:20" x14ac:dyDescent="0.3">
      <c r="A536" t="str">
        <f t="shared" si="36"/>
        <v>74.90</v>
      </c>
      <c r="B536" s="44" t="s">
        <v>1077</v>
      </c>
      <c r="C536" s="25"/>
      <c r="D536" s="25" t="s">
        <v>1076</v>
      </c>
      <c r="E536">
        <f t="shared" si="38"/>
        <v>1</v>
      </c>
      <c r="F536">
        <f>IF(_xlfn.IFNA(VLOOKUP(B536,'ŠIFRANT ZA INDUSTRY'!A:A,1,0),0)=0,0,1)</f>
        <v>0</v>
      </c>
      <c r="G536">
        <f>IF(_xlfn.IFNA(VLOOKUP($B536,'ŠIFRANT ZA INDUSTRY'!B:B,1,0),0)=0,0,1)</f>
        <v>0</v>
      </c>
      <c r="H536">
        <f>IF(_xlfn.IFNA(VLOOKUP($B536,'ŠIFRANT ZA INDUSTRY'!C:C,1,0),0)=0,0,1)</f>
        <v>0</v>
      </c>
      <c r="I536">
        <f>IF(_xlfn.IFNA(VLOOKUP($B536,'ŠIFRANT ZA INDUSTRY'!D:D,1,0),0)=0,0,1)</f>
        <v>0</v>
      </c>
      <c r="J536">
        <f>IF(_xlfn.IFNA(VLOOKUP($B536,'ŠIFRANT ZA INDUSTRY'!E:E,1,0),0)=0,0,1)</f>
        <v>0</v>
      </c>
      <c r="K536">
        <f>IF(_xlfn.IFNA(VLOOKUP($B536,'ŠIFRANT ZA INDUSTRY'!F:F,1,0),0)=0,0,1)</f>
        <v>0</v>
      </c>
      <c r="L536">
        <f>IF(_xlfn.IFNA(VLOOKUP($B536,'ŠIFRANT ZA INDUSTRY'!G:G,1,0),0)=0,0,1)</f>
        <v>0</v>
      </c>
      <c r="M536">
        <f>IF(_xlfn.IFNA(VLOOKUP($B536,'ŠIFRANT ZA INDUSTRY'!H:H,1,0),0)=0,0,1)</f>
        <v>0</v>
      </c>
      <c r="N536">
        <f>IF(_xlfn.IFNA(VLOOKUP($B536,'ŠIFRANT ZA INDUSTRY'!I:I,1,0),0)=0,0,1)</f>
        <v>0</v>
      </c>
      <c r="O536">
        <f>IF(_xlfn.IFNA(VLOOKUP($B536,'ŠIFRANT ZA INDUSTRY'!J:J,1,0),0)=0,0,1)</f>
        <v>0</v>
      </c>
      <c r="P536">
        <f>IF(_xlfn.IFNA(VLOOKUP($B536,'ŠIFRANT ZA INDUSTRY'!K:K,1,0),0)=0,0,1)</f>
        <v>0</v>
      </c>
      <c r="Q536">
        <f>IF(_xlfn.IFNA(VLOOKUP($B536,'ŠIFRANT ZA INDUSTRY'!L:L,1,0),0)=0,0,1)</f>
        <v>0</v>
      </c>
      <c r="R536">
        <f>IF(_xlfn.IFNA(VLOOKUP($B536,'ŠIFRANT ZA INDUSTRY'!M:M,1,0),0)=0,0,1)</f>
        <v>0</v>
      </c>
      <c r="S536">
        <f>IF(_xlfn.IFNA(VLOOKUP($B536,'ŠIFRANT ZA INDUSTRY'!N:N,1,0),0)=0,0,1)</f>
        <v>0</v>
      </c>
      <c r="T536" t="b">
        <f t="shared" si="37"/>
        <v>0</v>
      </c>
    </row>
    <row r="537" spans="1:20" x14ac:dyDescent="0.3">
      <c r="A537" t="str">
        <f t="shared" si="36"/>
        <v>75.00</v>
      </c>
      <c r="B537" s="44" t="s">
        <v>1079</v>
      </c>
      <c r="C537" s="25"/>
      <c r="D537" s="25" t="s">
        <v>1078</v>
      </c>
      <c r="E537">
        <f t="shared" si="38"/>
        <v>1</v>
      </c>
      <c r="F537">
        <f>IF(_xlfn.IFNA(VLOOKUP(B537,'ŠIFRANT ZA INDUSTRY'!A:A,1,0),0)=0,0,1)</f>
        <v>0</v>
      </c>
      <c r="G537">
        <f>IF(_xlfn.IFNA(VLOOKUP($B537,'ŠIFRANT ZA INDUSTRY'!B:B,1,0),0)=0,0,1)</f>
        <v>0</v>
      </c>
      <c r="H537">
        <f>IF(_xlfn.IFNA(VLOOKUP($B537,'ŠIFRANT ZA INDUSTRY'!C:C,1,0),0)=0,0,1)</f>
        <v>0</v>
      </c>
      <c r="I537">
        <f>IF(_xlfn.IFNA(VLOOKUP($B537,'ŠIFRANT ZA INDUSTRY'!D:D,1,0),0)=0,0,1)</f>
        <v>0</v>
      </c>
      <c r="J537">
        <f>IF(_xlfn.IFNA(VLOOKUP($B537,'ŠIFRANT ZA INDUSTRY'!E:E,1,0),0)=0,0,1)</f>
        <v>0</v>
      </c>
      <c r="K537">
        <f>IF(_xlfn.IFNA(VLOOKUP($B537,'ŠIFRANT ZA INDUSTRY'!F:F,1,0),0)=0,0,1)</f>
        <v>0</v>
      </c>
      <c r="L537">
        <f>IF(_xlfn.IFNA(VLOOKUP($B537,'ŠIFRANT ZA INDUSTRY'!G:G,1,0),0)=0,0,1)</f>
        <v>0</v>
      </c>
      <c r="M537">
        <f>IF(_xlfn.IFNA(VLOOKUP($B537,'ŠIFRANT ZA INDUSTRY'!H:H,1,0),0)=0,0,1)</f>
        <v>0</v>
      </c>
      <c r="N537">
        <f>IF(_xlfn.IFNA(VLOOKUP($B537,'ŠIFRANT ZA INDUSTRY'!I:I,1,0),0)=0,0,1)</f>
        <v>0</v>
      </c>
      <c r="O537">
        <f>IF(_xlfn.IFNA(VLOOKUP($B537,'ŠIFRANT ZA INDUSTRY'!J:J,1,0),0)=0,0,1)</f>
        <v>0</v>
      </c>
      <c r="P537">
        <f>IF(_xlfn.IFNA(VLOOKUP($B537,'ŠIFRANT ZA INDUSTRY'!K:K,1,0),0)=0,0,1)</f>
        <v>0</v>
      </c>
      <c r="Q537">
        <f>IF(_xlfn.IFNA(VLOOKUP($B537,'ŠIFRANT ZA INDUSTRY'!L:L,1,0),0)=0,0,1)</f>
        <v>0</v>
      </c>
      <c r="R537">
        <f>IF(_xlfn.IFNA(VLOOKUP($B537,'ŠIFRANT ZA INDUSTRY'!M:M,1,0),0)=0,0,1)</f>
        <v>0</v>
      </c>
      <c r="S537">
        <f>IF(_xlfn.IFNA(VLOOKUP($B537,'ŠIFRANT ZA INDUSTRY'!N:N,1,0),0)=0,0,1)</f>
        <v>0</v>
      </c>
      <c r="T537" t="b">
        <f t="shared" si="37"/>
        <v>0</v>
      </c>
    </row>
    <row r="538" spans="1:20" x14ac:dyDescent="0.3">
      <c r="A538" t="str">
        <f t="shared" si="36"/>
        <v>77.11</v>
      </c>
      <c r="B538" s="44" t="s">
        <v>1081</v>
      </c>
      <c r="C538" s="25"/>
      <c r="D538" s="25" t="s">
        <v>1080</v>
      </c>
      <c r="E538">
        <f t="shared" si="38"/>
        <v>1</v>
      </c>
      <c r="F538">
        <f>IF(_xlfn.IFNA(VLOOKUP(B538,'ŠIFRANT ZA INDUSTRY'!A:A,1,0),0)=0,0,1)</f>
        <v>0</v>
      </c>
      <c r="G538">
        <f>IF(_xlfn.IFNA(VLOOKUP($B538,'ŠIFRANT ZA INDUSTRY'!B:B,1,0),0)=0,0,1)</f>
        <v>0</v>
      </c>
      <c r="H538">
        <f>IF(_xlfn.IFNA(VLOOKUP($B538,'ŠIFRANT ZA INDUSTRY'!C:C,1,0),0)=0,0,1)</f>
        <v>0</v>
      </c>
      <c r="I538">
        <f>IF(_xlfn.IFNA(VLOOKUP($B538,'ŠIFRANT ZA INDUSTRY'!D:D,1,0),0)=0,0,1)</f>
        <v>0</v>
      </c>
      <c r="J538">
        <f>IF(_xlfn.IFNA(VLOOKUP($B538,'ŠIFRANT ZA INDUSTRY'!E:E,1,0),0)=0,0,1)</f>
        <v>0</v>
      </c>
      <c r="K538">
        <f>IF(_xlfn.IFNA(VLOOKUP($B538,'ŠIFRANT ZA INDUSTRY'!F:F,1,0),0)=0,0,1)</f>
        <v>0</v>
      </c>
      <c r="L538">
        <f>IF(_xlfn.IFNA(VLOOKUP($B538,'ŠIFRANT ZA INDUSTRY'!G:G,1,0),0)=0,0,1)</f>
        <v>0</v>
      </c>
      <c r="M538">
        <f>IF(_xlfn.IFNA(VLOOKUP($B538,'ŠIFRANT ZA INDUSTRY'!H:H,1,0),0)=0,0,1)</f>
        <v>0</v>
      </c>
      <c r="N538">
        <f>IF(_xlfn.IFNA(VLOOKUP($B538,'ŠIFRANT ZA INDUSTRY'!I:I,1,0),0)=0,0,1)</f>
        <v>0</v>
      </c>
      <c r="O538">
        <f>IF(_xlfn.IFNA(VLOOKUP($B538,'ŠIFRANT ZA INDUSTRY'!J:J,1,0),0)=0,0,1)</f>
        <v>0</v>
      </c>
      <c r="P538">
        <f>IF(_xlfn.IFNA(VLOOKUP($B538,'ŠIFRANT ZA INDUSTRY'!K:K,1,0),0)=0,0,1)</f>
        <v>0</v>
      </c>
      <c r="Q538">
        <f>IF(_xlfn.IFNA(VLOOKUP($B538,'ŠIFRANT ZA INDUSTRY'!L:L,1,0),0)=0,0,1)</f>
        <v>0</v>
      </c>
      <c r="R538">
        <f>IF(_xlfn.IFNA(VLOOKUP($B538,'ŠIFRANT ZA INDUSTRY'!M:M,1,0),0)=0,0,1)</f>
        <v>0</v>
      </c>
      <c r="S538">
        <f>IF(_xlfn.IFNA(VLOOKUP($B538,'ŠIFRANT ZA INDUSTRY'!N:N,1,0),0)=0,0,1)</f>
        <v>0</v>
      </c>
      <c r="T538" t="b">
        <f t="shared" si="37"/>
        <v>0</v>
      </c>
    </row>
    <row r="539" spans="1:20" x14ac:dyDescent="0.3">
      <c r="A539" t="str">
        <f t="shared" si="36"/>
        <v>77.12</v>
      </c>
      <c r="B539" s="44" t="s">
        <v>1083</v>
      </c>
      <c r="C539" s="25"/>
      <c r="D539" s="25" t="s">
        <v>1082</v>
      </c>
      <c r="E539">
        <f t="shared" si="38"/>
        <v>1</v>
      </c>
      <c r="F539">
        <f>IF(_xlfn.IFNA(VLOOKUP(B539,'ŠIFRANT ZA INDUSTRY'!A:A,1,0),0)=0,0,1)</f>
        <v>0</v>
      </c>
      <c r="G539">
        <f>IF(_xlfn.IFNA(VLOOKUP($B539,'ŠIFRANT ZA INDUSTRY'!B:B,1,0),0)=0,0,1)</f>
        <v>0</v>
      </c>
      <c r="H539">
        <f>IF(_xlfn.IFNA(VLOOKUP($B539,'ŠIFRANT ZA INDUSTRY'!C:C,1,0),0)=0,0,1)</f>
        <v>0</v>
      </c>
      <c r="I539">
        <f>IF(_xlfn.IFNA(VLOOKUP($B539,'ŠIFRANT ZA INDUSTRY'!D:D,1,0),0)=0,0,1)</f>
        <v>0</v>
      </c>
      <c r="J539">
        <f>IF(_xlfn.IFNA(VLOOKUP($B539,'ŠIFRANT ZA INDUSTRY'!E:E,1,0),0)=0,0,1)</f>
        <v>0</v>
      </c>
      <c r="K539">
        <f>IF(_xlfn.IFNA(VLOOKUP($B539,'ŠIFRANT ZA INDUSTRY'!F:F,1,0),0)=0,0,1)</f>
        <v>0</v>
      </c>
      <c r="L539">
        <f>IF(_xlfn.IFNA(VLOOKUP($B539,'ŠIFRANT ZA INDUSTRY'!G:G,1,0),0)=0,0,1)</f>
        <v>0</v>
      </c>
      <c r="M539">
        <f>IF(_xlfn.IFNA(VLOOKUP($B539,'ŠIFRANT ZA INDUSTRY'!H:H,1,0),0)=0,0,1)</f>
        <v>0</v>
      </c>
      <c r="N539">
        <f>IF(_xlfn.IFNA(VLOOKUP($B539,'ŠIFRANT ZA INDUSTRY'!I:I,1,0),0)=0,0,1)</f>
        <v>0</v>
      </c>
      <c r="O539">
        <f>IF(_xlfn.IFNA(VLOOKUP($B539,'ŠIFRANT ZA INDUSTRY'!J:J,1,0),0)=0,0,1)</f>
        <v>0</v>
      </c>
      <c r="P539">
        <f>IF(_xlfn.IFNA(VLOOKUP($B539,'ŠIFRANT ZA INDUSTRY'!K:K,1,0),0)=0,0,1)</f>
        <v>0</v>
      </c>
      <c r="Q539">
        <f>IF(_xlfn.IFNA(VLOOKUP($B539,'ŠIFRANT ZA INDUSTRY'!L:L,1,0),0)=0,0,1)</f>
        <v>0</v>
      </c>
      <c r="R539">
        <f>IF(_xlfn.IFNA(VLOOKUP($B539,'ŠIFRANT ZA INDUSTRY'!M:M,1,0),0)=0,0,1)</f>
        <v>0</v>
      </c>
      <c r="S539">
        <f>IF(_xlfn.IFNA(VLOOKUP($B539,'ŠIFRANT ZA INDUSTRY'!N:N,1,0),0)=0,0,1)</f>
        <v>0</v>
      </c>
      <c r="T539" t="b">
        <f t="shared" si="37"/>
        <v>0</v>
      </c>
    </row>
    <row r="540" spans="1:20" x14ac:dyDescent="0.3">
      <c r="A540" t="str">
        <f t="shared" si="36"/>
        <v>77.21</v>
      </c>
      <c r="B540" s="44" t="s">
        <v>1085</v>
      </c>
      <c r="C540" s="25"/>
      <c r="D540" s="25" t="s">
        <v>1084</v>
      </c>
      <c r="E540">
        <f t="shared" si="38"/>
        <v>1</v>
      </c>
      <c r="F540">
        <f>IF(_xlfn.IFNA(VLOOKUP(B540,'ŠIFRANT ZA INDUSTRY'!A:A,1,0),0)=0,0,1)</f>
        <v>0</v>
      </c>
      <c r="G540">
        <f>IF(_xlfn.IFNA(VLOOKUP($B540,'ŠIFRANT ZA INDUSTRY'!B:B,1,0),0)=0,0,1)</f>
        <v>0</v>
      </c>
      <c r="H540">
        <f>IF(_xlfn.IFNA(VLOOKUP($B540,'ŠIFRANT ZA INDUSTRY'!C:C,1,0),0)=0,0,1)</f>
        <v>0</v>
      </c>
      <c r="I540">
        <f>IF(_xlfn.IFNA(VLOOKUP($B540,'ŠIFRANT ZA INDUSTRY'!D:D,1,0),0)=0,0,1)</f>
        <v>0</v>
      </c>
      <c r="J540">
        <f>IF(_xlfn.IFNA(VLOOKUP($B540,'ŠIFRANT ZA INDUSTRY'!E:E,1,0),0)=0,0,1)</f>
        <v>0</v>
      </c>
      <c r="K540">
        <f>IF(_xlfn.IFNA(VLOOKUP($B540,'ŠIFRANT ZA INDUSTRY'!F:F,1,0),0)=0,0,1)</f>
        <v>0</v>
      </c>
      <c r="L540">
        <f>IF(_xlfn.IFNA(VLOOKUP($B540,'ŠIFRANT ZA INDUSTRY'!G:G,1,0),0)=0,0,1)</f>
        <v>0</v>
      </c>
      <c r="M540">
        <f>IF(_xlfn.IFNA(VLOOKUP($B540,'ŠIFRANT ZA INDUSTRY'!H:H,1,0),0)=0,0,1)</f>
        <v>0</v>
      </c>
      <c r="N540">
        <f>IF(_xlfn.IFNA(VLOOKUP($B540,'ŠIFRANT ZA INDUSTRY'!I:I,1,0),0)=0,0,1)</f>
        <v>0</v>
      </c>
      <c r="O540">
        <f>IF(_xlfn.IFNA(VLOOKUP($B540,'ŠIFRANT ZA INDUSTRY'!J:J,1,0),0)=0,0,1)</f>
        <v>0</v>
      </c>
      <c r="P540">
        <f>IF(_xlfn.IFNA(VLOOKUP($B540,'ŠIFRANT ZA INDUSTRY'!K:K,1,0),0)=0,0,1)</f>
        <v>0</v>
      </c>
      <c r="Q540">
        <f>IF(_xlfn.IFNA(VLOOKUP($B540,'ŠIFRANT ZA INDUSTRY'!L:L,1,0),0)=0,0,1)</f>
        <v>0</v>
      </c>
      <c r="R540">
        <f>IF(_xlfn.IFNA(VLOOKUP($B540,'ŠIFRANT ZA INDUSTRY'!M:M,1,0),0)=0,0,1)</f>
        <v>0</v>
      </c>
      <c r="S540">
        <f>IF(_xlfn.IFNA(VLOOKUP($B540,'ŠIFRANT ZA INDUSTRY'!N:N,1,0),0)=0,0,1)</f>
        <v>0</v>
      </c>
      <c r="T540" t="b">
        <f t="shared" si="37"/>
        <v>0</v>
      </c>
    </row>
    <row r="541" spans="1:20" x14ac:dyDescent="0.3">
      <c r="A541" t="str">
        <f t="shared" si="36"/>
        <v>77.22</v>
      </c>
      <c r="B541" s="44" t="s">
        <v>1087</v>
      </c>
      <c r="C541" s="25"/>
      <c r="D541" s="25" t="s">
        <v>1086</v>
      </c>
      <c r="E541">
        <f t="shared" si="38"/>
        <v>1</v>
      </c>
      <c r="F541">
        <f>IF(_xlfn.IFNA(VLOOKUP(B541,'ŠIFRANT ZA INDUSTRY'!A:A,1,0),0)=0,0,1)</f>
        <v>0</v>
      </c>
      <c r="G541">
        <f>IF(_xlfn.IFNA(VLOOKUP($B541,'ŠIFRANT ZA INDUSTRY'!B:B,1,0),0)=0,0,1)</f>
        <v>0</v>
      </c>
      <c r="H541">
        <f>IF(_xlfn.IFNA(VLOOKUP($B541,'ŠIFRANT ZA INDUSTRY'!C:C,1,0),0)=0,0,1)</f>
        <v>0</v>
      </c>
      <c r="I541">
        <f>IF(_xlfn.IFNA(VLOOKUP($B541,'ŠIFRANT ZA INDUSTRY'!D:D,1,0),0)=0,0,1)</f>
        <v>0</v>
      </c>
      <c r="J541">
        <f>IF(_xlfn.IFNA(VLOOKUP($B541,'ŠIFRANT ZA INDUSTRY'!E:E,1,0),0)=0,0,1)</f>
        <v>0</v>
      </c>
      <c r="K541">
        <f>IF(_xlfn.IFNA(VLOOKUP($B541,'ŠIFRANT ZA INDUSTRY'!F:F,1,0),0)=0,0,1)</f>
        <v>0</v>
      </c>
      <c r="L541">
        <f>IF(_xlfn.IFNA(VLOOKUP($B541,'ŠIFRANT ZA INDUSTRY'!G:G,1,0),0)=0,0,1)</f>
        <v>0</v>
      </c>
      <c r="M541">
        <f>IF(_xlfn.IFNA(VLOOKUP($B541,'ŠIFRANT ZA INDUSTRY'!H:H,1,0),0)=0,0,1)</f>
        <v>0</v>
      </c>
      <c r="N541">
        <f>IF(_xlfn.IFNA(VLOOKUP($B541,'ŠIFRANT ZA INDUSTRY'!I:I,1,0),0)=0,0,1)</f>
        <v>0</v>
      </c>
      <c r="O541">
        <f>IF(_xlfn.IFNA(VLOOKUP($B541,'ŠIFRANT ZA INDUSTRY'!J:J,1,0),0)=0,0,1)</f>
        <v>0</v>
      </c>
      <c r="P541">
        <f>IF(_xlfn.IFNA(VLOOKUP($B541,'ŠIFRANT ZA INDUSTRY'!K:K,1,0),0)=0,0,1)</f>
        <v>0</v>
      </c>
      <c r="Q541">
        <f>IF(_xlfn.IFNA(VLOOKUP($B541,'ŠIFRANT ZA INDUSTRY'!L:L,1,0),0)=0,0,1)</f>
        <v>0</v>
      </c>
      <c r="R541">
        <f>IF(_xlfn.IFNA(VLOOKUP($B541,'ŠIFRANT ZA INDUSTRY'!M:M,1,0),0)=0,0,1)</f>
        <v>0</v>
      </c>
      <c r="S541">
        <f>IF(_xlfn.IFNA(VLOOKUP($B541,'ŠIFRANT ZA INDUSTRY'!N:N,1,0),0)=0,0,1)</f>
        <v>0</v>
      </c>
      <c r="T541" t="b">
        <f t="shared" si="37"/>
        <v>0</v>
      </c>
    </row>
    <row r="542" spans="1:20" x14ac:dyDescent="0.3">
      <c r="A542" t="str">
        <f t="shared" si="36"/>
        <v>77.29</v>
      </c>
      <c r="B542" s="44" t="s">
        <v>1089</v>
      </c>
      <c r="C542" s="25"/>
      <c r="D542" s="25" t="s">
        <v>1088</v>
      </c>
      <c r="E542">
        <f t="shared" si="38"/>
        <v>1</v>
      </c>
      <c r="F542">
        <f>IF(_xlfn.IFNA(VLOOKUP(B542,'ŠIFRANT ZA INDUSTRY'!A:A,1,0),0)=0,0,1)</f>
        <v>0</v>
      </c>
      <c r="G542">
        <f>IF(_xlfn.IFNA(VLOOKUP($B542,'ŠIFRANT ZA INDUSTRY'!B:B,1,0),0)=0,0,1)</f>
        <v>0</v>
      </c>
      <c r="H542">
        <f>IF(_xlfn.IFNA(VLOOKUP($B542,'ŠIFRANT ZA INDUSTRY'!C:C,1,0),0)=0,0,1)</f>
        <v>0</v>
      </c>
      <c r="I542">
        <f>IF(_xlfn.IFNA(VLOOKUP($B542,'ŠIFRANT ZA INDUSTRY'!D:D,1,0),0)=0,0,1)</f>
        <v>0</v>
      </c>
      <c r="J542">
        <f>IF(_xlfn.IFNA(VLOOKUP($B542,'ŠIFRANT ZA INDUSTRY'!E:E,1,0),0)=0,0,1)</f>
        <v>0</v>
      </c>
      <c r="K542">
        <f>IF(_xlfn.IFNA(VLOOKUP($B542,'ŠIFRANT ZA INDUSTRY'!F:F,1,0),0)=0,0,1)</f>
        <v>0</v>
      </c>
      <c r="L542">
        <f>IF(_xlfn.IFNA(VLOOKUP($B542,'ŠIFRANT ZA INDUSTRY'!G:G,1,0),0)=0,0,1)</f>
        <v>0</v>
      </c>
      <c r="M542">
        <f>IF(_xlfn.IFNA(VLOOKUP($B542,'ŠIFRANT ZA INDUSTRY'!H:H,1,0),0)=0,0,1)</f>
        <v>0</v>
      </c>
      <c r="N542">
        <f>IF(_xlfn.IFNA(VLOOKUP($B542,'ŠIFRANT ZA INDUSTRY'!I:I,1,0),0)=0,0,1)</f>
        <v>0</v>
      </c>
      <c r="O542">
        <f>IF(_xlfn.IFNA(VLOOKUP($B542,'ŠIFRANT ZA INDUSTRY'!J:J,1,0),0)=0,0,1)</f>
        <v>0</v>
      </c>
      <c r="P542">
        <f>IF(_xlfn.IFNA(VLOOKUP($B542,'ŠIFRANT ZA INDUSTRY'!K:K,1,0),0)=0,0,1)</f>
        <v>0</v>
      </c>
      <c r="Q542">
        <f>IF(_xlfn.IFNA(VLOOKUP($B542,'ŠIFRANT ZA INDUSTRY'!L:L,1,0),0)=0,0,1)</f>
        <v>0</v>
      </c>
      <c r="R542">
        <f>IF(_xlfn.IFNA(VLOOKUP($B542,'ŠIFRANT ZA INDUSTRY'!M:M,1,0),0)=0,0,1)</f>
        <v>0</v>
      </c>
      <c r="S542">
        <f>IF(_xlfn.IFNA(VLOOKUP($B542,'ŠIFRANT ZA INDUSTRY'!N:N,1,0),0)=0,0,1)</f>
        <v>0</v>
      </c>
      <c r="T542" t="b">
        <f t="shared" si="37"/>
        <v>0</v>
      </c>
    </row>
    <row r="543" spans="1:20" x14ac:dyDescent="0.3">
      <c r="A543" t="str">
        <f t="shared" si="36"/>
        <v>77.31</v>
      </c>
      <c r="B543" s="44" t="s">
        <v>1091</v>
      </c>
      <c r="C543" s="25"/>
      <c r="D543" s="25" t="s">
        <v>1090</v>
      </c>
      <c r="E543">
        <f t="shared" ref="E543:E563" si="39">IF(LEN(B543)=6,1,0)</f>
        <v>1</v>
      </c>
      <c r="F543">
        <f>IF(_xlfn.IFNA(VLOOKUP(B543,'ŠIFRANT ZA INDUSTRY'!A:A,1,0),0)=0,0,1)</f>
        <v>0</v>
      </c>
      <c r="G543">
        <f>IF(_xlfn.IFNA(VLOOKUP($B543,'ŠIFRANT ZA INDUSTRY'!B:B,1,0),0)=0,0,1)</f>
        <v>0</v>
      </c>
      <c r="H543">
        <f>IF(_xlfn.IFNA(VLOOKUP($B543,'ŠIFRANT ZA INDUSTRY'!C:C,1,0),0)=0,0,1)</f>
        <v>0</v>
      </c>
      <c r="I543">
        <f>IF(_xlfn.IFNA(VLOOKUP($B543,'ŠIFRANT ZA INDUSTRY'!D:D,1,0),0)=0,0,1)</f>
        <v>0</v>
      </c>
      <c r="J543">
        <f>IF(_xlfn.IFNA(VLOOKUP($B543,'ŠIFRANT ZA INDUSTRY'!E:E,1,0),0)=0,0,1)</f>
        <v>0</v>
      </c>
      <c r="K543">
        <f>IF(_xlfn.IFNA(VLOOKUP($B543,'ŠIFRANT ZA INDUSTRY'!F:F,1,0),0)=0,0,1)</f>
        <v>0</v>
      </c>
      <c r="L543">
        <f>IF(_xlfn.IFNA(VLOOKUP($B543,'ŠIFRANT ZA INDUSTRY'!G:G,1,0),0)=0,0,1)</f>
        <v>0</v>
      </c>
      <c r="M543">
        <f>IF(_xlfn.IFNA(VLOOKUP($B543,'ŠIFRANT ZA INDUSTRY'!H:H,1,0),0)=0,0,1)</f>
        <v>0</v>
      </c>
      <c r="N543">
        <f>IF(_xlfn.IFNA(VLOOKUP($B543,'ŠIFRANT ZA INDUSTRY'!I:I,1,0),0)=0,0,1)</f>
        <v>0</v>
      </c>
      <c r="O543">
        <f>IF(_xlfn.IFNA(VLOOKUP($B543,'ŠIFRANT ZA INDUSTRY'!J:J,1,0),0)=0,0,1)</f>
        <v>0</v>
      </c>
      <c r="P543">
        <f>IF(_xlfn.IFNA(VLOOKUP($B543,'ŠIFRANT ZA INDUSTRY'!K:K,1,0),0)=0,0,1)</f>
        <v>0</v>
      </c>
      <c r="Q543">
        <f>IF(_xlfn.IFNA(VLOOKUP($B543,'ŠIFRANT ZA INDUSTRY'!L:L,1,0),0)=0,0,1)</f>
        <v>0</v>
      </c>
      <c r="R543">
        <f>IF(_xlfn.IFNA(VLOOKUP($B543,'ŠIFRANT ZA INDUSTRY'!M:M,1,0),0)=0,0,1)</f>
        <v>0</v>
      </c>
      <c r="S543">
        <f>IF(_xlfn.IFNA(VLOOKUP($B543,'ŠIFRANT ZA INDUSTRY'!N:N,1,0),0)=0,0,1)</f>
        <v>0</v>
      </c>
      <c r="T543" t="b">
        <f t="shared" si="37"/>
        <v>0</v>
      </c>
    </row>
    <row r="544" spans="1:20" x14ac:dyDescent="0.3">
      <c r="A544" t="str">
        <f t="shared" si="36"/>
        <v>77.32</v>
      </c>
      <c r="B544" s="44" t="s">
        <v>1093</v>
      </c>
      <c r="C544" s="25"/>
      <c r="D544" s="25" t="s">
        <v>1092</v>
      </c>
      <c r="E544">
        <f t="shared" si="39"/>
        <v>1</v>
      </c>
      <c r="F544">
        <f>IF(_xlfn.IFNA(VLOOKUP(B544,'ŠIFRANT ZA INDUSTRY'!A:A,1,0),0)=0,0,1)</f>
        <v>0</v>
      </c>
      <c r="G544">
        <f>IF(_xlfn.IFNA(VLOOKUP($B544,'ŠIFRANT ZA INDUSTRY'!B:B,1,0),0)=0,0,1)</f>
        <v>0</v>
      </c>
      <c r="H544">
        <f>IF(_xlfn.IFNA(VLOOKUP($B544,'ŠIFRANT ZA INDUSTRY'!C:C,1,0),0)=0,0,1)</f>
        <v>0</v>
      </c>
      <c r="I544">
        <f>IF(_xlfn.IFNA(VLOOKUP($B544,'ŠIFRANT ZA INDUSTRY'!D:D,1,0),0)=0,0,1)</f>
        <v>0</v>
      </c>
      <c r="J544">
        <f>IF(_xlfn.IFNA(VLOOKUP($B544,'ŠIFRANT ZA INDUSTRY'!E:E,1,0),0)=0,0,1)</f>
        <v>0</v>
      </c>
      <c r="K544">
        <f>IF(_xlfn.IFNA(VLOOKUP($B544,'ŠIFRANT ZA INDUSTRY'!F:F,1,0),0)=0,0,1)</f>
        <v>0</v>
      </c>
      <c r="L544">
        <f>IF(_xlfn.IFNA(VLOOKUP($B544,'ŠIFRANT ZA INDUSTRY'!G:G,1,0),0)=0,0,1)</f>
        <v>0</v>
      </c>
      <c r="M544">
        <f>IF(_xlfn.IFNA(VLOOKUP($B544,'ŠIFRANT ZA INDUSTRY'!H:H,1,0),0)=0,0,1)</f>
        <v>0</v>
      </c>
      <c r="N544">
        <f>IF(_xlfn.IFNA(VLOOKUP($B544,'ŠIFRANT ZA INDUSTRY'!I:I,1,0),0)=0,0,1)</f>
        <v>0</v>
      </c>
      <c r="O544">
        <f>IF(_xlfn.IFNA(VLOOKUP($B544,'ŠIFRANT ZA INDUSTRY'!J:J,1,0),0)=0,0,1)</f>
        <v>0</v>
      </c>
      <c r="P544">
        <f>IF(_xlfn.IFNA(VLOOKUP($B544,'ŠIFRANT ZA INDUSTRY'!K:K,1,0),0)=0,0,1)</f>
        <v>0</v>
      </c>
      <c r="Q544">
        <f>IF(_xlfn.IFNA(VLOOKUP($B544,'ŠIFRANT ZA INDUSTRY'!L:L,1,0),0)=0,0,1)</f>
        <v>0</v>
      </c>
      <c r="R544">
        <f>IF(_xlfn.IFNA(VLOOKUP($B544,'ŠIFRANT ZA INDUSTRY'!M:M,1,0),0)=0,0,1)</f>
        <v>0</v>
      </c>
      <c r="S544">
        <f>IF(_xlfn.IFNA(VLOOKUP($B544,'ŠIFRANT ZA INDUSTRY'!N:N,1,0),0)=0,0,1)</f>
        <v>0</v>
      </c>
      <c r="T544" t="b">
        <f t="shared" si="37"/>
        <v>0</v>
      </c>
    </row>
    <row r="545" spans="1:20" x14ac:dyDescent="0.3">
      <c r="A545" t="str">
        <f t="shared" si="36"/>
        <v>77.33</v>
      </c>
      <c r="B545" s="44" t="s">
        <v>1095</v>
      </c>
      <c r="C545" s="25"/>
      <c r="D545" s="25" t="s">
        <v>1094</v>
      </c>
      <c r="E545">
        <f t="shared" si="39"/>
        <v>1</v>
      </c>
      <c r="F545">
        <f>IF(_xlfn.IFNA(VLOOKUP(B545,'ŠIFRANT ZA INDUSTRY'!A:A,1,0),0)=0,0,1)</f>
        <v>0</v>
      </c>
      <c r="G545">
        <f>IF(_xlfn.IFNA(VLOOKUP($B545,'ŠIFRANT ZA INDUSTRY'!B:B,1,0),0)=0,0,1)</f>
        <v>0</v>
      </c>
      <c r="H545">
        <f>IF(_xlfn.IFNA(VLOOKUP($B545,'ŠIFRANT ZA INDUSTRY'!C:C,1,0),0)=0,0,1)</f>
        <v>0</v>
      </c>
      <c r="I545">
        <f>IF(_xlfn.IFNA(VLOOKUP($B545,'ŠIFRANT ZA INDUSTRY'!D:D,1,0),0)=0,0,1)</f>
        <v>0</v>
      </c>
      <c r="J545">
        <f>IF(_xlfn.IFNA(VLOOKUP($B545,'ŠIFRANT ZA INDUSTRY'!E:E,1,0),0)=0,0,1)</f>
        <v>0</v>
      </c>
      <c r="K545">
        <f>IF(_xlfn.IFNA(VLOOKUP($B545,'ŠIFRANT ZA INDUSTRY'!F:F,1,0),0)=0,0,1)</f>
        <v>0</v>
      </c>
      <c r="L545">
        <f>IF(_xlfn.IFNA(VLOOKUP($B545,'ŠIFRANT ZA INDUSTRY'!G:G,1,0),0)=0,0,1)</f>
        <v>0</v>
      </c>
      <c r="M545">
        <f>IF(_xlfn.IFNA(VLOOKUP($B545,'ŠIFRANT ZA INDUSTRY'!H:H,1,0),0)=0,0,1)</f>
        <v>0</v>
      </c>
      <c r="N545">
        <f>IF(_xlfn.IFNA(VLOOKUP($B545,'ŠIFRANT ZA INDUSTRY'!I:I,1,0),0)=0,0,1)</f>
        <v>0</v>
      </c>
      <c r="O545">
        <f>IF(_xlfn.IFNA(VLOOKUP($B545,'ŠIFRANT ZA INDUSTRY'!J:J,1,0),0)=0,0,1)</f>
        <v>0</v>
      </c>
      <c r="P545">
        <f>IF(_xlfn.IFNA(VLOOKUP($B545,'ŠIFRANT ZA INDUSTRY'!K:K,1,0),0)=0,0,1)</f>
        <v>0</v>
      </c>
      <c r="Q545">
        <f>IF(_xlfn.IFNA(VLOOKUP($B545,'ŠIFRANT ZA INDUSTRY'!L:L,1,0),0)=0,0,1)</f>
        <v>0</v>
      </c>
      <c r="R545">
        <f>IF(_xlfn.IFNA(VLOOKUP($B545,'ŠIFRANT ZA INDUSTRY'!M:M,1,0),0)=0,0,1)</f>
        <v>0</v>
      </c>
      <c r="S545">
        <f>IF(_xlfn.IFNA(VLOOKUP($B545,'ŠIFRANT ZA INDUSTRY'!N:N,1,0),0)=0,0,1)</f>
        <v>0</v>
      </c>
      <c r="T545" t="b">
        <f t="shared" si="37"/>
        <v>0</v>
      </c>
    </row>
    <row r="546" spans="1:20" x14ac:dyDescent="0.3">
      <c r="A546" t="str">
        <f t="shared" si="36"/>
        <v>77.34</v>
      </c>
      <c r="B546" s="44" t="s">
        <v>1097</v>
      </c>
      <c r="C546" s="25"/>
      <c r="D546" s="25" t="s">
        <v>1096</v>
      </c>
      <c r="E546">
        <f t="shared" si="39"/>
        <v>1</v>
      </c>
      <c r="F546">
        <f>IF(_xlfn.IFNA(VLOOKUP(B546,'ŠIFRANT ZA INDUSTRY'!A:A,1,0),0)=0,0,1)</f>
        <v>0</v>
      </c>
      <c r="G546">
        <f>IF(_xlfn.IFNA(VLOOKUP($B546,'ŠIFRANT ZA INDUSTRY'!B:B,1,0),0)=0,0,1)</f>
        <v>0</v>
      </c>
      <c r="H546">
        <f>IF(_xlfn.IFNA(VLOOKUP($B546,'ŠIFRANT ZA INDUSTRY'!C:C,1,0),0)=0,0,1)</f>
        <v>0</v>
      </c>
      <c r="I546">
        <f>IF(_xlfn.IFNA(VLOOKUP($B546,'ŠIFRANT ZA INDUSTRY'!D:D,1,0),0)=0,0,1)</f>
        <v>0</v>
      </c>
      <c r="J546">
        <f>IF(_xlfn.IFNA(VLOOKUP($B546,'ŠIFRANT ZA INDUSTRY'!E:E,1,0),0)=0,0,1)</f>
        <v>0</v>
      </c>
      <c r="K546">
        <f>IF(_xlfn.IFNA(VLOOKUP($B546,'ŠIFRANT ZA INDUSTRY'!F:F,1,0),0)=0,0,1)</f>
        <v>0</v>
      </c>
      <c r="L546">
        <f>IF(_xlfn.IFNA(VLOOKUP($B546,'ŠIFRANT ZA INDUSTRY'!G:G,1,0),0)=0,0,1)</f>
        <v>0</v>
      </c>
      <c r="M546">
        <f>IF(_xlfn.IFNA(VLOOKUP($B546,'ŠIFRANT ZA INDUSTRY'!H:H,1,0),0)=0,0,1)</f>
        <v>0</v>
      </c>
      <c r="N546">
        <f>IF(_xlfn.IFNA(VLOOKUP($B546,'ŠIFRANT ZA INDUSTRY'!I:I,1,0),0)=0,0,1)</f>
        <v>0</v>
      </c>
      <c r="O546">
        <f>IF(_xlfn.IFNA(VLOOKUP($B546,'ŠIFRANT ZA INDUSTRY'!J:J,1,0),0)=0,0,1)</f>
        <v>0</v>
      </c>
      <c r="P546">
        <f>IF(_xlfn.IFNA(VLOOKUP($B546,'ŠIFRANT ZA INDUSTRY'!K:K,1,0),0)=0,0,1)</f>
        <v>0</v>
      </c>
      <c r="Q546">
        <f>IF(_xlfn.IFNA(VLOOKUP($B546,'ŠIFRANT ZA INDUSTRY'!L:L,1,0),0)=0,0,1)</f>
        <v>0</v>
      </c>
      <c r="R546">
        <f>IF(_xlfn.IFNA(VLOOKUP($B546,'ŠIFRANT ZA INDUSTRY'!M:M,1,0),0)=0,0,1)</f>
        <v>0</v>
      </c>
      <c r="S546">
        <f>IF(_xlfn.IFNA(VLOOKUP($B546,'ŠIFRANT ZA INDUSTRY'!N:N,1,0),0)=0,0,1)</f>
        <v>0</v>
      </c>
      <c r="T546" t="b">
        <f t="shared" si="37"/>
        <v>0</v>
      </c>
    </row>
    <row r="547" spans="1:20" x14ac:dyDescent="0.3">
      <c r="A547" t="str">
        <f t="shared" si="36"/>
        <v>77.35</v>
      </c>
      <c r="B547" s="44" t="s">
        <v>1099</v>
      </c>
      <c r="C547" s="25"/>
      <c r="D547" s="25" t="s">
        <v>1098</v>
      </c>
      <c r="E547">
        <f t="shared" si="39"/>
        <v>1</v>
      </c>
      <c r="F547">
        <f>IF(_xlfn.IFNA(VLOOKUP(B547,'ŠIFRANT ZA INDUSTRY'!A:A,1,0),0)=0,0,1)</f>
        <v>0</v>
      </c>
      <c r="G547">
        <f>IF(_xlfn.IFNA(VLOOKUP($B547,'ŠIFRANT ZA INDUSTRY'!B:B,1,0),0)=0,0,1)</f>
        <v>0</v>
      </c>
      <c r="H547">
        <f>IF(_xlfn.IFNA(VLOOKUP($B547,'ŠIFRANT ZA INDUSTRY'!C:C,1,0),0)=0,0,1)</f>
        <v>0</v>
      </c>
      <c r="I547">
        <f>IF(_xlfn.IFNA(VLOOKUP($B547,'ŠIFRANT ZA INDUSTRY'!D:D,1,0),0)=0,0,1)</f>
        <v>0</v>
      </c>
      <c r="J547">
        <f>IF(_xlfn.IFNA(VLOOKUP($B547,'ŠIFRANT ZA INDUSTRY'!E:E,1,0),0)=0,0,1)</f>
        <v>0</v>
      </c>
      <c r="K547">
        <f>IF(_xlfn.IFNA(VLOOKUP($B547,'ŠIFRANT ZA INDUSTRY'!F:F,1,0),0)=0,0,1)</f>
        <v>0</v>
      </c>
      <c r="L547">
        <f>IF(_xlfn.IFNA(VLOOKUP($B547,'ŠIFRANT ZA INDUSTRY'!G:G,1,0),0)=0,0,1)</f>
        <v>0</v>
      </c>
      <c r="M547">
        <f>IF(_xlfn.IFNA(VLOOKUP($B547,'ŠIFRANT ZA INDUSTRY'!H:H,1,0),0)=0,0,1)</f>
        <v>0</v>
      </c>
      <c r="N547">
        <f>IF(_xlfn.IFNA(VLOOKUP($B547,'ŠIFRANT ZA INDUSTRY'!I:I,1,0),0)=0,0,1)</f>
        <v>0</v>
      </c>
      <c r="O547">
        <f>IF(_xlfn.IFNA(VLOOKUP($B547,'ŠIFRANT ZA INDUSTRY'!J:J,1,0),0)=0,0,1)</f>
        <v>0</v>
      </c>
      <c r="P547">
        <f>IF(_xlfn.IFNA(VLOOKUP($B547,'ŠIFRANT ZA INDUSTRY'!K:K,1,0),0)=0,0,1)</f>
        <v>0</v>
      </c>
      <c r="Q547">
        <f>IF(_xlfn.IFNA(VLOOKUP($B547,'ŠIFRANT ZA INDUSTRY'!L:L,1,0),0)=0,0,1)</f>
        <v>0</v>
      </c>
      <c r="R547">
        <f>IF(_xlfn.IFNA(VLOOKUP($B547,'ŠIFRANT ZA INDUSTRY'!M:M,1,0),0)=0,0,1)</f>
        <v>0</v>
      </c>
      <c r="S547">
        <f>IF(_xlfn.IFNA(VLOOKUP($B547,'ŠIFRANT ZA INDUSTRY'!N:N,1,0),0)=0,0,1)</f>
        <v>0</v>
      </c>
      <c r="T547" t="b">
        <f t="shared" si="37"/>
        <v>0</v>
      </c>
    </row>
    <row r="548" spans="1:20" x14ac:dyDescent="0.3">
      <c r="A548" t="str">
        <f t="shared" si="36"/>
        <v>77.39</v>
      </c>
      <c r="B548" s="44" t="s">
        <v>1101</v>
      </c>
      <c r="C548" s="25"/>
      <c r="D548" s="25" t="s">
        <v>1100</v>
      </c>
      <c r="E548">
        <f t="shared" si="39"/>
        <v>1</v>
      </c>
      <c r="F548">
        <f>IF(_xlfn.IFNA(VLOOKUP(B548,'ŠIFRANT ZA INDUSTRY'!A:A,1,0),0)=0,0,1)</f>
        <v>0</v>
      </c>
      <c r="G548">
        <f>IF(_xlfn.IFNA(VLOOKUP($B548,'ŠIFRANT ZA INDUSTRY'!B:B,1,0),0)=0,0,1)</f>
        <v>0</v>
      </c>
      <c r="H548">
        <f>IF(_xlfn.IFNA(VLOOKUP($B548,'ŠIFRANT ZA INDUSTRY'!C:C,1,0),0)=0,0,1)</f>
        <v>0</v>
      </c>
      <c r="I548">
        <f>IF(_xlfn.IFNA(VLOOKUP($B548,'ŠIFRANT ZA INDUSTRY'!D:D,1,0),0)=0,0,1)</f>
        <v>0</v>
      </c>
      <c r="J548">
        <f>IF(_xlfn.IFNA(VLOOKUP($B548,'ŠIFRANT ZA INDUSTRY'!E:E,1,0),0)=0,0,1)</f>
        <v>0</v>
      </c>
      <c r="K548">
        <f>IF(_xlfn.IFNA(VLOOKUP($B548,'ŠIFRANT ZA INDUSTRY'!F:F,1,0),0)=0,0,1)</f>
        <v>0</v>
      </c>
      <c r="L548">
        <f>IF(_xlfn.IFNA(VLOOKUP($B548,'ŠIFRANT ZA INDUSTRY'!G:G,1,0),0)=0,0,1)</f>
        <v>0</v>
      </c>
      <c r="M548">
        <f>IF(_xlfn.IFNA(VLOOKUP($B548,'ŠIFRANT ZA INDUSTRY'!H:H,1,0),0)=0,0,1)</f>
        <v>0</v>
      </c>
      <c r="N548">
        <f>IF(_xlfn.IFNA(VLOOKUP($B548,'ŠIFRANT ZA INDUSTRY'!I:I,1,0),0)=0,0,1)</f>
        <v>0</v>
      </c>
      <c r="O548">
        <f>IF(_xlfn.IFNA(VLOOKUP($B548,'ŠIFRANT ZA INDUSTRY'!J:J,1,0),0)=0,0,1)</f>
        <v>0</v>
      </c>
      <c r="P548">
        <f>IF(_xlfn.IFNA(VLOOKUP($B548,'ŠIFRANT ZA INDUSTRY'!K:K,1,0),0)=0,0,1)</f>
        <v>0</v>
      </c>
      <c r="Q548">
        <f>IF(_xlfn.IFNA(VLOOKUP($B548,'ŠIFRANT ZA INDUSTRY'!L:L,1,0),0)=0,0,1)</f>
        <v>0</v>
      </c>
      <c r="R548">
        <f>IF(_xlfn.IFNA(VLOOKUP($B548,'ŠIFRANT ZA INDUSTRY'!M:M,1,0),0)=0,0,1)</f>
        <v>0</v>
      </c>
      <c r="S548">
        <f>IF(_xlfn.IFNA(VLOOKUP($B548,'ŠIFRANT ZA INDUSTRY'!N:N,1,0),0)=0,0,1)</f>
        <v>0</v>
      </c>
      <c r="T548" t="b">
        <f t="shared" si="37"/>
        <v>0</v>
      </c>
    </row>
    <row r="549" spans="1:20" x14ac:dyDescent="0.3">
      <c r="A549" t="str">
        <f t="shared" si="36"/>
        <v>77.40</v>
      </c>
      <c r="B549" s="44" t="s">
        <v>1103</v>
      </c>
      <c r="C549" s="25"/>
      <c r="D549" s="25" t="s">
        <v>1102</v>
      </c>
      <c r="E549">
        <f t="shared" si="39"/>
        <v>1</v>
      </c>
      <c r="F549">
        <f>IF(_xlfn.IFNA(VLOOKUP(B549,'ŠIFRANT ZA INDUSTRY'!A:A,1,0),0)=0,0,1)</f>
        <v>0</v>
      </c>
      <c r="G549">
        <f>IF(_xlfn.IFNA(VLOOKUP($B549,'ŠIFRANT ZA INDUSTRY'!B:B,1,0),0)=0,0,1)</f>
        <v>0</v>
      </c>
      <c r="H549">
        <f>IF(_xlfn.IFNA(VLOOKUP($B549,'ŠIFRANT ZA INDUSTRY'!C:C,1,0),0)=0,0,1)</f>
        <v>0</v>
      </c>
      <c r="I549">
        <f>IF(_xlfn.IFNA(VLOOKUP($B549,'ŠIFRANT ZA INDUSTRY'!D:D,1,0),0)=0,0,1)</f>
        <v>0</v>
      </c>
      <c r="J549">
        <f>IF(_xlfn.IFNA(VLOOKUP($B549,'ŠIFRANT ZA INDUSTRY'!E:E,1,0),0)=0,0,1)</f>
        <v>0</v>
      </c>
      <c r="K549">
        <f>IF(_xlfn.IFNA(VLOOKUP($B549,'ŠIFRANT ZA INDUSTRY'!F:F,1,0),0)=0,0,1)</f>
        <v>0</v>
      </c>
      <c r="L549">
        <f>IF(_xlfn.IFNA(VLOOKUP($B549,'ŠIFRANT ZA INDUSTRY'!G:G,1,0),0)=0,0,1)</f>
        <v>0</v>
      </c>
      <c r="M549">
        <f>IF(_xlfn.IFNA(VLOOKUP($B549,'ŠIFRANT ZA INDUSTRY'!H:H,1,0),0)=0,0,1)</f>
        <v>0</v>
      </c>
      <c r="N549">
        <f>IF(_xlfn.IFNA(VLOOKUP($B549,'ŠIFRANT ZA INDUSTRY'!I:I,1,0),0)=0,0,1)</f>
        <v>0</v>
      </c>
      <c r="O549">
        <f>IF(_xlfn.IFNA(VLOOKUP($B549,'ŠIFRANT ZA INDUSTRY'!J:J,1,0),0)=0,0,1)</f>
        <v>0</v>
      </c>
      <c r="P549">
        <f>IF(_xlfn.IFNA(VLOOKUP($B549,'ŠIFRANT ZA INDUSTRY'!K:K,1,0),0)=0,0,1)</f>
        <v>0</v>
      </c>
      <c r="Q549">
        <f>IF(_xlfn.IFNA(VLOOKUP($B549,'ŠIFRANT ZA INDUSTRY'!L:L,1,0),0)=0,0,1)</f>
        <v>0</v>
      </c>
      <c r="R549">
        <f>IF(_xlfn.IFNA(VLOOKUP($B549,'ŠIFRANT ZA INDUSTRY'!M:M,1,0),0)=0,0,1)</f>
        <v>0</v>
      </c>
      <c r="S549">
        <f>IF(_xlfn.IFNA(VLOOKUP($B549,'ŠIFRANT ZA INDUSTRY'!N:N,1,0),0)=0,0,1)</f>
        <v>0</v>
      </c>
      <c r="T549" t="b">
        <f t="shared" si="37"/>
        <v>0</v>
      </c>
    </row>
    <row r="550" spans="1:20" x14ac:dyDescent="0.3">
      <c r="A550" t="str">
        <f t="shared" si="36"/>
        <v>78.10</v>
      </c>
      <c r="B550" s="44" t="s">
        <v>1105</v>
      </c>
      <c r="C550" s="25"/>
      <c r="D550" s="25" t="s">
        <v>1104</v>
      </c>
      <c r="E550">
        <f t="shared" si="39"/>
        <v>1</v>
      </c>
      <c r="F550">
        <f>IF(_xlfn.IFNA(VLOOKUP(B550,'ŠIFRANT ZA INDUSTRY'!A:A,1,0),0)=0,0,1)</f>
        <v>0</v>
      </c>
      <c r="G550">
        <f>IF(_xlfn.IFNA(VLOOKUP($B550,'ŠIFRANT ZA INDUSTRY'!B:B,1,0),0)=0,0,1)</f>
        <v>0</v>
      </c>
      <c r="H550">
        <f>IF(_xlfn.IFNA(VLOOKUP($B550,'ŠIFRANT ZA INDUSTRY'!C:C,1,0),0)=0,0,1)</f>
        <v>0</v>
      </c>
      <c r="I550">
        <f>IF(_xlfn.IFNA(VLOOKUP($B550,'ŠIFRANT ZA INDUSTRY'!D:D,1,0),0)=0,0,1)</f>
        <v>0</v>
      </c>
      <c r="J550">
        <f>IF(_xlfn.IFNA(VLOOKUP($B550,'ŠIFRANT ZA INDUSTRY'!E:E,1,0),0)=0,0,1)</f>
        <v>0</v>
      </c>
      <c r="K550">
        <f>IF(_xlfn.IFNA(VLOOKUP($B550,'ŠIFRANT ZA INDUSTRY'!F:F,1,0),0)=0,0,1)</f>
        <v>0</v>
      </c>
      <c r="L550">
        <f>IF(_xlfn.IFNA(VLOOKUP($B550,'ŠIFRANT ZA INDUSTRY'!G:G,1,0),0)=0,0,1)</f>
        <v>0</v>
      </c>
      <c r="M550">
        <f>IF(_xlfn.IFNA(VLOOKUP($B550,'ŠIFRANT ZA INDUSTRY'!H:H,1,0),0)=0,0,1)</f>
        <v>0</v>
      </c>
      <c r="N550">
        <f>IF(_xlfn.IFNA(VLOOKUP($B550,'ŠIFRANT ZA INDUSTRY'!I:I,1,0),0)=0,0,1)</f>
        <v>0</v>
      </c>
      <c r="O550">
        <f>IF(_xlfn.IFNA(VLOOKUP($B550,'ŠIFRANT ZA INDUSTRY'!J:J,1,0),0)=0,0,1)</f>
        <v>0</v>
      </c>
      <c r="P550">
        <f>IF(_xlfn.IFNA(VLOOKUP($B550,'ŠIFRANT ZA INDUSTRY'!K:K,1,0),0)=0,0,1)</f>
        <v>0</v>
      </c>
      <c r="Q550">
        <f>IF(_xlfn.IFNA(VLOOKUP($B550,'ŠIFRANT ZA INDUSTRY'!L:L,1,0),0)=0,0,1)</f>
        <v>0</v>
      </c>
      <c r="R550">
        <f>IF(_xlfn.IFNA(VLOOKUP($B550,'ŠIFRANT ZA INDUSTRY'!M:M,1,0),0)=0,0,1)</f>
        <v>0</v>
      </c>
      <c r="S550">
        <f>IF(_xlfn.IFNA(VLOOKUP($B550,'ŠIFRANT ZA INDUSTRY'!N:N,1,0),0)=0,0,1)</f>
        <v>0</v>
      </c>
      <c r="T550" t="b">
        <f t="shared" si="37"/>
        <v>0</v>
      </c>
    </row>
    <row r="551" spans="1:20" x14ac:dyDescent="0.3">
      <c r="A551" t="str">
        <f t="shared" si="36"/>
        <v>78.20</v>
      </c>
      <c r="B551" s="44" t="s">
        <v>1107</v>
      </c>
      <c r="C551" s="25"/>
      <c r="D551" s="25" t="s">
        <v>1106</v>
      </c>
      <c r="E551">
        <f t="shared" si="39"/>
        <v>1</v>
      </c>
      <c r="F551">
        <f>IF(_xlfn.IFNA(VLOOKUP(B551,'ŠIFRANT ZA INDUSTRY'!A:A,1,0),0)=0,0,1)</f>
        <v>0</v>
      </c>
      <c r="G551">
        <f>IF(_xlfn.IFNA(VLOOKUP($B551,'ŠIFRANT ZA INDUSTRY'!B:B,1,0),0)=0,0,1)</f>
        <v>0</v>
      </c>
      <c r="H551">
        <f>IF(_xlfn.IFNA(VLOOKUP($B551,'ŠIFRANT ZA INDUSTRY'!C:C,1,0),0)=0,0,1)</f>
        <v>0</v>
      </c>
      <c r="I551">
        <f>IF(_xlfn.IFNA(VLOOKUP($B551,'ŠIFRANT ZA INDUSTRY'!D:D,1,0),0)=0,0,1)</f>
        <v>0</v>
      </c>
      <c r="J551">
        <f>IF(_xlfn.IFNA(VLOOKUP($B551,'ŠIFRANT ZA INDUSTRY'!E:E,1,0),0)=0,0,1)</f>
        <v>0</v>
      </c>
      <c r="K551">
        <f>IF(_xlfn.IFNA(VLOOKUP($B551,'ŠIFRANT ZA INDUSTRY'!F:F,1,0),0)=0,0,1)</f>
        <v>0</v>
      </c>
      <c r="L551">
        <f>IF(_xlfn.IFNA(VLOOKUP($B551,'ŠIFRANT ZA INDUSTRY'!G:G,1,0),0)=0,0,1)</f>
        <v>0</v>
      </c>
      <c r="M551">
        <f>IF(_xlfn.IFNA(VLOOKUP($B551,'ŠIFRANT ZA INDUSTRY'!H:H,1,0),0)=0,0,1)</f>
        <v>0</v>
      </c>
      <c r="N551">
        <f>IF(_xlfn.IFNA(VLOOKUP($B551,'ŠIFRANT ZA INDUSTRY'!I:I,1,0),0)=0,0,1)</f>
        <v>0</v>
      </c>
      <c r="O551">
        <f>IF(_xlfn.IFNA(VLOOKUP($B551,'ŠIFRANT ZA INDUSTRY'!J:J,1,0),0)=0,0,1)</f>
        <v>0</v>
      </c>
      <c r="P551">
        <f>IF(_xlfn.IFNA(VLOOKUP($B551,'ŠIFRANT ZA INDUSTRY'!K:K,1,0),0)=0,0,1)</f>
        <v>0</v>
      </c>
      <c r="Q551">
        <f>IF(_xlfn.IFNA(VLOOKUP($B551,'ŠIFRANT ZA INDUSTRY'!L:L,1,0),0)=0,0,1)</f>
        <v>0</v>
      </c>
      <c r="R551">
        <f>IF(_xlfn.IFNA(VLOOKUP($B551,'ŠIFRANT ZA INDUSTRY'!M:M,1,0),0)=0,0,1)</f>
        <v>0</v>
      </c>
      <c r="S551">
        <f>IF(_xlfn.IFNA(VLOOKUP($B551,'ŠIFRANT ZA INDUSTRY'!N:N,1,0),0)=0,0,1)</f>
        <v>0</v>
      </c>
      <c r="T551" t="b">
        <f t="shared" si="37"/>
        <v>0</v>
      </c>
    </row>
    <row r="552" spans="1:20" x14ac:dyDescent="0.3">
      <c r="A552" t="str">
        <f t="shared" si="36"/>
        <v>78.30</v>
      </c>
      <c r="B552" s="44" t="s">
        <v>1109</v>
      </c>
      <c r="C552" s="25"/>
      <c r="D552" s="25" t="s">
        <v>1108</v>
      </c>
      <c r="E552">
        <f t="shared" si="39"/>
        <v>1</v>
      </c>
      <c r="F552">
        <f>IF(_xlfn.IFNA(VLOOKUP(B552,'ŠIFRANT ZA INDUSTRY'!A:A,1,0),0)=0,0,1)</f>
        <v>0</v>
      </c>
      <c r="G552">
        <f>IF(_xlfn.IFNA(VLOOKUP($B552,'ŠIFRANT ZA INDUSTRY'!B:B,1,0),0)=0,0,1)</f>
        <v>0</v>
      </c>
      <c r="H552">
        <f>IF(_xlfn.IFNA(VLOOKUP($B552,'ŠIFRANT ZA INDUSTRY'!C:C,1,0),0)=0,0,1)</f>
        <v>0</v>
      </c>
      <c r="I552">
        <f>IF(_xlfn.IFNA(VLOOKUP($B552,'ŠIFRANT ZA INDUSTRY'!D:D,1,0),0)=0,0,1)</f>
        <v>0</v>
      </c>
      <c r="J552">
        <f>IF(_xlfn.IFNA(VLOOKUP($B552,'ŠIFRANT ZA INDUSTRY'!E:E,1,0),0)=0,0,1)</f>
        <v>0</v>
      </c>
      <c r="K552">
        <f>IF(_xlfn.IFNA(VLOOKUP($B552,'ŠIFRANT ZA INDUSTRY'!F:F,1,0),0)=0,0,1)</f>
        <v>0</v>
      </c>
      <c r="L552">
        <f>IF(_xlfn.IFNA(VLOOKUP($B552,'ŠIFRANT ZA INDUSTRY'!G:G,1,0),0)=0,0,1)</f>
        <v>0</v>
      </c>
      <c r="M552">
        <f>IF(_xlfn.IFNA(VLOOKUP($B552,'ŠIFRANT ZA INDUSTRY'!H:H,1,0),0)=0,0,1)</f>
        <v>0</v>
      </c>
      <c r="N552">
        <f>IF(_xlfn.IFNA(VLOOKUP($B552,'ŠIFRANT ZA INDUSTRY'!I:I,1,0),0)=0,0,1)</f>
        <v>0</v>
      </c>
      <c r="O552">
        <f>IF(_xlfn.IFNA(VLOOKUP($B552,'ŠIFRANT ZA INDUSTRY'!J:J,1,0),0)=0,0,1)</f>
        <v>0</v>
      </c>
      <c r="P552">
        <f>IF(_xlfn.IFNA(VLOOKUP($B552,'ŠIFRANT ZA INDUSTRY'!K:K,1,0),0)=0,0,1)</f>
        <v>0</v>
      </c>
      <c r="Q552">
        <f>IF(_xlfn.IFNA(VLOOKUP($B552,'ŠIFRANT ZA INDUSTRY'!L:L,1,0),0)=0,0,1)</f>
        <v>0</v>
      </c>
      <c r="R552">
        <f>IF(_xlfn.IFNA(VLOOKUP($B552,'ŠIFRANT ZA INDUSTRY'!M:M,1,0),0)=0,0,1)</f>
        <v>0</v>
      </c>
      <c r="S552">
        <f>IF(_xlfn.IFNA(VLOOKUP($B552,'ŠIFRANT ZA INDUSTRY'!N:N,1,0),0)=0,0,1)</f>
        <v>0</v>
      </c>
      <c r="T552" t="b">
        <f t="shared" si="37"/>
        <v>0</v>
      </c>
    </row>
    <row r="553" spans="1:20" x14ac:dyDescent="0.3">
      <c r="A553" t="str">
        <f t="shared" si="36"/>
        <v>79.11</v>
      </c>
      <c r="B553" s="44" t="s">
        <v>1111</v>
      </c>
      <c r="C553" s="25"/>
      <c r="D553" s="25" t="s">
        <v>1110</v>
      </c>
      <c r="E553">
        <f t="shared" si="39"/>
        <v>1</v>
      </c>
      <c r="F553">
        <f>IF(_xlfn.IFNA(VLOOKUP(B553,'ŠIFRANT ZA INDUSTRY'!A:A,1,0),0)=0,0,1)</f>
        <v>0</v>
      </c>
      <c r="G553">
        <f>IF(_xlfn.IFNA(VLOOKUP($B553,'ŠIFRANT ZA INDUSTRY'!B:B,1,0),0)=0,0,1)</f>
        <v>0</v>
      </c>
      <c r="H553">
        <f>IF(_xlfn.IFNA(VLOOKUP($B553,'ŠIFRANT ZA INDUSTRY'!C:C,1,0),0)=0,0,1)</f>
        <v>0</v>
      </c>
      <c r="I553">
        <f>IF(_xlfn.IFNA(VLOOKUP($B553,'ŠIFRANT ZA INDUSTRY'!D:D,1,0),0)=0,0,1)</f>
        <v>0</v>
      </c>
      <c r="J553">
        <f>IF(_xlfn.IFNA(VLOOKUP($B553,'ŠIFRANT ZA INDUSTRY'!E:E,1,0),0)=0,0,1)</f>
        <v>0</v>
      </c>
      <c r="K553">
        <f>IF(_xlfn.IFNA(VLOOKUP($B553,'ŠIFRANT ZA INDUSTRY'!F:F,1,0),0)=0,0,1)</f>
        <v>0</v>
      </c>
      <c r="L553">
        <f>IF(_xlfn.IFNA(VLOOKUP($B553,'ŠIFRANT ZA INDUSTRY'!G:G,1,0),0)=0,0,1)</f>
        <v>0</v>
      </c>
      <c r="M553">
        <f>IF(_xlfn.IFNA(VLOOKUP($B553,'ŠIFRANT ZA INDUSTRY'!H:H,1,0),0)=0,0,1)</f>
        <v>0</v>
      </c>
      <c r="N553">
        <f>IF(_xlfn.IFNA(VLOOKUP($B553,'ŠIFRANT ZA INDUSTRY'!I:I,1,0),0)=0,0,1)</f>
        <v>0</v>
      </c>
      <c r="O553">
        <f>IF(_xlfn.IFNA(VLOOKUP($B553,'ŠIFRANT ZA INDUSTRY'!J:J,1,0),0)=0,0,1)</f>
        <v>0</v>
      </c>
      <c r="P553">
        <f>IF(_xlfn.IFNA(VLOOKUP($B553,'ŠIFRANT ZA INDUSTRY'!K:K,1,0),0)=0,0,1)</f>
        <v>0</v>
      </c>
      <c r="Q553">
        <f>IF(_xlfn.IFNA(VLOOKUP($B553,'ŠIFRANT ZA INDUSTRY'!L:L,1,0),0)=0,0,1)</f>
        <v>0</v>
      </c>
      <c r="R553">
        <f>IF(_xlfn.IFNA(VLOOKUP($B553,'ŠIFRANT ZA INDUSTRY'!M:M,1,0),0)=0,0,1)</f>
        <v>0</v>
      </c>
      <c r="S553">
        <f>IF(_xlfn.IFNA(VLOOKUP($B553,'ŠIFRANT ZA INDUSTRY'!N:N,1,0),0)=0,0,1)</f>
        <v>0</v>
      </c>
      <c r="T553" t="b">
        <f t="shared" si="37"/>
        <v>0</v>
      </c>
    </row>
    <row r="554" spans="1:20" x14ac:dyDescent="0.3">
      <c r="A554" t="str">
        <f t="shared" si="36"/>
        <v>79.12</v>
      </c>
      <c r="B554" s="44" t="s">
        <v>1113</v>
      </c>
      <c r="C554" s="25"/>
      <c r="D554" s="25" t="s">
        <v>1112</v>
      </c>
      <c r="E554">
        <f t="shared" si="39"/>
        <v>1</v>
      </c>
      <c r="F554">
        <f>IF(_xlfn.IFNA(VLOOKUP(B554,'ŠIFRANT ZA INDUSTRY'!A:A,1,0),0)=0,0,1)</f>
        <v>0</v>
      </c>
      <c r="G554">
        <f>IF(_xlfn.IFNA(VLOOKUP($B554,'ŠIFRANT ZA INDUSTRY'!B:B,1,0),0)=0,0,1)</f>
        <v>0</v>
      </c>
      <c r="H554">
        <f>IF(_xlfn.IFNA(VLOOKUP($B554,'ŠIFRANT ZA INDUSTRY'!C:C,1,0),0)=0,0,1)</f>
        <v>0</v>
      </c>
      <c r="I554">
        <f>IF(_xlfn.IFNA(VLOOKUP($B554,'ŠIFRANT ZA INDUSTRY'!D:D,1,0),0)=0,0,1)</f>
        <v>0</v>
      </c>
      <c r="J554">
        <f>IF(_xlfn.IFNA(VLOOKUP($B554,'ŠIFRANT ZA INDUSTRY'!E:E,1,0),0)=0,0,1)</f>
        <v>0</v>
      </c>
      <c r="K554">
        <f>IF(_xlfn.IFNA(VLOOKUP($B554,'ŠIFRANT ZA INDUSTRY'!F:F,1,0),0)=0,0,1)</f>
        <v>0</v>
      </c>
      <c r="L554">
        <f>IF(_xlfn.IFNA(VLOOKUP($B554,'ŠIFRANT ZA INDUSTRY'!G:G,1,0),0)=0,0,1)</f>
        <v>0</v>
      </c>
      <c r="M554">
        <f>IF(_xlfn.IFNA(VLOOKUP($B554,'ŠIFRANT ZA INDUSTRY'!H:H,1,0),0)=0,0,1)</f>
        <v>0</v>
      </c>
      <c r="N554">
        <f>IF(_xlfn.IFNA(VLOOKUP($B554,'ŠIFRANT ZA INDUSTRY'!I:I,1,0),0)=0,0,1)</f>
        <v>0</v>
      </c>
      <c r="O554">
        <f>IF(_xlfn.IFNA(VLOOKUP($B554,'ŠIFRANT ZA INDUSTRY'!J:J,1,0),0)=0,0,1)</f>
        <v>0</v>
      </c>
      <c r="P554">
        <f>IF(_xlfn.IFNA(VLOOKUP($B554,'ŠIFRANT ZA INDUSTRY'!K:K,1,0),0)=0,0,1)</f>
        <v>0</v>
      </c>
      <c r="Q554">
        <f>IF(_xlfn.IFNA(VLOOKUP($B554,'ŠIFRANT ZA INDUSTRY'!L:L,1,0),0)=0,0,1)</f>
        <v>0</v>
      </c>
      <c r="R554">
        <f>IF(_xlfn.IFNA(VLOOKUP($B554,'ŠIFRANT ZA INDUSTRY'!M:M,1,0),0)=0,0,1)</f>
        <v>0</v>
      </c>
      <c r="S554">
        <f>IF(_xlfn.IFNA(VLOOKUP($B554,'ŠIFRANT ZA INDUSTRY'!N:N,1,0),0)=0,0,1)</f>
        <v>0</v>
      </c>
      <c r="T554" t="b">
        <f t="shared" si="37"/>
        <v>0</v>
      </c>
    </row>
    <row r="555" spans="1:20" x14ac:dyDescent="0.3">
      <c r="A555" t="str">
        <f t="shared" si="36"/>
        <v>79.90</v>
      </c>
      <c r="B555" s="44" t="s">
        <v>1431</v>
      </c>
      <c r="C555" s="25"/>
      <c r="D555" s="25" t="s">
        <v>1430</v>
      </c>
      <c r="E555">
        <f t="shared" si="39"/>
        <v>1</v>
      </c>
      <c r="F555">
        <f>IF(_xlfn.IFNA(VLOOKUP(B555,'ŠIFRANT ZA INDUSTRY'!A:A,1,0),0)=0,0,1)</f>
        <v>0</v>
      </c>
      <c r="G555">
        <f>IF(_xlfn.IFNA(VLOOKUP($B555,'ŠIFRANT ZA INDUSTRY'!B:B,1,0),0)=0,0,1)</f>
        <v>0</v>
      </c>
      <c r="H555">
        <f>IF(_xlfn.IFNA(VLOOKUP($B555,'ŠIFRANT ZA INDUSTRY'!C:C,1,0),0)=0,0,1)</f>
        <v>0</v>
      </c>
      <c r="I555">
        <f>IF(_xlfn.IFNA(VLOOKUP($B555,'ŠIFRANT ZA INDUSTRY'!D:D,1,0),0)=0,0,1)</f>
        <v>0</v>
      </c>
      <c r="J555">
        <f>IF(_xlfn.IFNA(VLOOKUP($B555,'ŠIFRANT ZA INDUSTRY'!E:E,1,0),0)=0,0,1)</f>
        <v>0</v>
      </c>
      <c r="K555">
        <f>IF(_xlfn.IFNA(VLOOKUP($B555,'ŠIFRANT ZA INDUSTRY'!F:F,1,0),0)=0,0,1)</f>
        <v>0</v>
      </c>
      <c r="L555">
        <f>IF(_xlfn.IFNA(VLOOKUP($B555,'ŠIFRANT ZA INDUSTRY'!G:G,1,0),0)=0,0,1)</f>
        <v>0</v>
      </c>
      <c r="M555">
        <f>IF(_xlfn.IFNA(VLOOKUP($B555,'ŠIFRANT ZA INDUSTRY'!H:H,1,0),0)=0,0,1)</f>
        <v>0</v>
      </c>
      <c r="N555">
        <f>IF(_xlfn.IFNA(VLOOKUP($B555,'ŠIFRANT ZA INDUSTRY'!I:I,1,0),0)=0,0,1)</f>
        <v>0</v>
      </c>
      <c r="O555">
        <f>IF(_xlfn.IFNA(VLOOKUP($B555,'ŠIFRANT ZA INDUSTRY'!J:J,1,0),0)=0,0,1)</f>
        <v>0</v>
      </c>
      <c r="P555">
        <f>IF(_xlfn.IFNA(VLOOKUP($B555,'ŠIFRANT ZA INDUSTRY'!K:K,1,0),0)=0,0,1)</f>
        <v>0</v>
      </c>
      <c r="Q555">
        <f>IF(_xlfn.IFNA(VLOOKUP($B555,'ŠIFRANT ZA INDUSTRY'!L:L,1,0),0)=0,0,1)</f>
        <v>0</v>
      </c>
      <c r="R555">
        <f>IF(_xlfn.IFNA(VLOOKUP($B555,'ŠIFRANT ZA INDUSTRY'!M:M,1,0),0)=0,0,1)</f>
        <v>0</v>
      </c>
      <c r="S555">
        <f>IF(_xlfn.IFNA(VLOOKUP($B555,'ŠIFRANT ZA INDUSTRY'!N:N,1,0),0)=0,0,1)</f>
        <v>0</v>
      </c>
      <c r="T555" t="b">
        <f t="shared" si="37"/>
        <v>0</v>
      </c>
    </row>
    <row r="556" spans="1:20" x14ac:dyDescent="0.3">
      <c r="A556" t="str">
        <f t="shared" si="36"/>
        <v>80.10</v>
      </c>
      <c r="B556" s="44" t="s">
        <v>1433</v>
      </c>
      <c r="C556" s="25"/>
      <c r="D556" s="25" t="s">
        <v>1432</v>
      </c>
      <c r="E556">
        <f t="shared" si="39"/>
        <v>1</v>
      </c>
      <c r="F556">
        <f>IF(_xlfn.IFNA(VLOOKUP(B556,'ŠIFRANT ZA INDUSTRY'!A:A,1,0),0)=0,0,1)</f>
        <v>0</v>
      </c>
      <c r="G556">
        <f>IF(_xlfn.IFNA(VLOOKUP($B556,'ŠIFRANT ZA INDUSTRY'!B:B,1,0),0)=0,0,1)</f>
        <v>0</v>
      </c>
      <c r="H556">
        <f>IF(_xlfn.IFNA(VLOOKUP($B556,'ŠIFRANT ZA INDUSTRY'!C:C,1,0),0)=0,0,1)</f>
        <v>0</v>
      </c>
      <c r="I556">
        <f>IF(_xlfn.IFNA(VLOOKUP($B556,'ŠIFRANT ZA INDUSTRY'!D:D,1,0),0)=0,0,1)</f>
        <v>0</v>
      </c>
      <c r="J556">
        <f>IF(_xlfn.IFNA(VLOOKUP($B556,'ŠIFRANT ZA INDUSTRY'!E:E,1,0),0)=0,0,1)</f>
        <v>0</v>
      </c>
      <c r="K556">
        <f>IF(_xlfn.IFNA(VLOOKUP($B556,'ŠIFRANT ZA INDUSTRY'!F:F,1,0),0)=0,0,1)</f>
        <v>0</v>
      </c>
      <c r="L556">
        <f>IF(_xlfn.IFNA(VLOOKUP($B556,'ŠIFRANT ZA INDUSTRY'!G:G,1,0),0)=0,0,1)</f>
        <v>0</v>
      </c>
      <c r="M556">
        <f>IF(_xlfn.IFNA(VLOOKUP($B556,'ŠIFRANT ZA INDUSTRY'!H:H,1,0),0)=0,0,1)</f>
        <v>0</v>
      </c>
      <c r="N556">
        <f>IF(_xlfn.IFNA(VLOOKUP($B556,'ŠIFRANT ZA INDUSTRY'!I:I,1,0),0)=0,0,1)</f>
        <v>0</v>
      </c>
      <c r="O556">
        <f>IF(_xlfn.IFNA(VLOOKUP($B556,'ŠIFRANT ZA INDUSTRY'!J:J,1,0),0)=0,0,1)</f>
        <v>0</v>
      </c>
      <c r="P556">
        <f>IF(_xlfn.IFNA(VLOOKUP($B556,'ŠIFRANT ZA INDUSTRY'!K:K,1,0),0)=0,0,1)</f>
        <v>0</v>
      </c>
      <c r="Q556">
        <f>IF(_xlfn.IFNA(VLOOKUP($B556,'ŠIFRANT ZA INDUSTRY'!L:L,1,0),0)=0,0,1)</f>
        <v>0</v>
      </c>
      <c r="R556">
        <f>IF(_xlfn.IFNA(VLOOKUP($B556,'ŠIFRANT ZA INDUSTRY'!M:M,1,0),0)=0,0,1)</f>
        <v>0</v>
      </c>
      <c r="S556">
        <f>IF(_xlfn.IFNA(VLOOKUP($B556,'ŠIFRANT ZA INDUSTRY'!N:N,1,0),0)=0,0,1)</f>
        <v>0</v>
      </c>
      <c r="T556" t="b">
        <f t="shared" si="37"/>
        <v>0</v>
      </c>
    </row>
    <row r="557" spans="1:20" x14ac:dyDescent="0.3">
      <c r="A557" t="str">
        <f t="shared" si="36"/>
        <v>80.20</v>
      </c>
      <c r="B557" s="44" t="s">
        <v>1435</v>
      </c>
      <c r="C557" s="25"/>
      <c r="D557" s="25" t="s">
        <v>1434</v>
      </c>
      <c r="E557">
        <f t="shared" si="39"/>
        <v>1</v>
      </c>
      <c r="F557">
        <f>IF(_xlfn.IFNA(VLOOKUP(B557,'ŠIFRANT ZA INDUSTRY'!A:A,1,0),0)=0,0,1)</f>
        <v>0</v>
      </c>
      <c r="G557">
        <f>IF(_xlfn.IFNA(VLOOKUP($B557,'ŠIFRANT ZA INDUSTRY'!B:B,1,0),0)=0,0,1)</f>
        <v>0</v>
      </c>
      <c r="H557">
        <f>IF(_xlfn.IFNA(VLOOKUP($B557,'ŠIFRANT ZA INDUSTRY'!C:C,1,0),0)=0,0,1)</f>
        <v>0</v>
      </c>
      <c r="I557">
        <f>IF(_xlfn.IFNA(VLOOKUP($B557,'ŠIFRANT ZA INDUSTRY'!D:D,1,0),0)=0,0,1)</f>
        <v>0</v>
      </c>
      <c r="J557">
        <f>IF(_xlfn.IFNA(VLOOKUP($B557,'ŠIFRANT ZA INDUSTRY'!E:E,1,0),0)=0,0,1)</f>
        <v>0</v>
      </c>
      <c r="K557">
        <f>IF(_xlfn.IFNA(VLOOKUP($B557,'ŠIFRANT ZA INDUSTRY'!F:F,1,0),0)=0,0,1)</f>
        <v>0</v>
      </c>
      <c r="L557">
        <f>IF(_xlfn.IFNA(VLOOKUP($B557,'ŠIFRANT ZA INDUSTRY'!G:G,1,0),0)=0,0,1)</f>
        <v>0</v>
      </c>
      <c r="M557">
        <f>IF(_xlfn.IFNA(VLOOKUP($B557,'ŠIFRANT ZA INDUSTRY'!H:H,1,0),0)=0,0,1)</f>
        <v>0</v>
      </c>
      <c r="N557">
        <f>IF(_xlfn.IFNA(VLOOKUP($B557,'ŠIFRANT ZA INDUSTRY'!I:I,1,0),0)=0,0,1)</f>
        <v>0</v>
      </c>
      <c r="O557">
        <f>IF(_xlfn.IFNA(VLOOKUP($B557,'ŠIFRANT ZA INDUSTRY'!J:J,1,0),0)=0,0,1)</f>
        <v>0</v>
      </c>
      <c r="P557">
        <f>IF(_xlfn.IFNA(VLOOKUP($B557,'ŠIFRANT ZA INDUSTRY'!K:K,1,0),0)=0,0,1)</f>
        <v>0</v>
      </c>
      <c r="Q557">
        <f>IF(_xlfn.IFNA(VLOOKUP($B557,'ŠIFRANT ZA INDUSTRY'!L:L,1,0),0)=0,0,1)</f>
        <v>0</v>
      </c>
      <c r="R557">
        <f>IF(_xlfn.IFNA(VLOOKUP($B557,'ŠIFRANT ZA INDUSTRY'!M:M,1,0),0)=0,0,1)</f>
        <v>0</v>
      </c>
      <c r="S557">
        <f>IF(_xlfn.IFNA(VLOOKUP($B557,'ŠIFRANT ZA INDUSTRY'!N:N,1,0),0)=0,0,1)</f>
        <v>0</v>
      </c>
      <c r="T557" t="b">
        <f t="shared" si="37"/>
        <v>0</v>
      </c>
    </row>
    <row r="558" spans="1:20" x14ac:dyDescent="0.3">
      <c r="A558" t="str">
        <f t="shared" si="36"/>
        <v>80.30</v>
      </c>
      <c r="B558" s="44" t="s">
        <v>1437</v>
      </c>
      <c r="C558" s="25"/>
      <c r="D558" s="25" t="s">
        <v>1436</v>
      </c>
      <c r="E558">
        <f t="shared" si="39"/>
        <v>1</v>
      </c>
      <c r="F558">
        <f>IF(_xlfn.IFNA(VLOOKUP(B558,'ŠIFRANT ZA INDUSTRY'!A:A,1,0),0)=0,0,1)</f>
        <v>0</v>
      </c>
      <c r="G558">
        <f>IF(_xlfn.IFNA(VLOOKUP($B558,'ŠIFRANT ZA INDUSTRY'!B:B,1,0),0)=0,0,1)</f>
        <v>0</v>
      </c>
      <c r="H558">
        <f>IF(_xlfn.IFNA(VLOOKUP($B558,'ŠIFRANT ZA INDUSTRY'!C:C,1,0),0)=0,0,1)</f>
        <v>0</v>
      </c>
      <c r="I558">
        <f>IF(_xlfn.IFNA(VLOOKUP($B558,'ŠIFRANT ZA INDUSTRY'!D:D,1,0),0)=0,0,1)</f>
        <v>0</v>
      </c>
      <c r="J558">
        <f>IF(_xlfn.IFNA(VLOOKUP($B558,'ŠIFRANT ZA INDUSTRY'!E:E,1,0),0)=0,0,1)</f>
        <v>0</v>
      </c>
      <c r="K558">
        <f>IF(_xlfn.IFNA(VLOOKUP($B558,'ŠIFRANT ZA INDUSTRY'!F:F,1,0),0)=0,0,1)</f>
        <v>0</v>
      </c>
      <c r="L558">
        <f>IF(_xlfn.IFNA(VLOOKUP($B558,'ŠIFRANT ZA INDUSTRY'!G:G,1,0),0)=0,0,1)</f>
        <v>0</v>
      </c>
      <c r="M558">
        <f>IF(_xlfn.IFNA(VLOOKUP($B558,'ŠIFRANT ZA INDUSTRY'!H:H,1,0),0)=0,0,1)</f>
        <v>0</v>
      </c>
      <c r="N558">
        <f>IF(_xlfn.IFNA(VLOOKUP($B558,'ŠIFRANT ZA INDUSTRY'!I:I,1,0),0)=0,0,1)</f>
        <v>0</v>
      </c>
      <c r="O558">
        <f>IF(_xlfn.IFNA(VLOOKUP($B558,'ŠIFRANT ZA INDUSTRY'!J:J,1,0),0)=0,0,1)</f>
        <v>0</v>
      </c>
      <c r="P558">
        <f>IF(_xlfn.IFNA(VLOOKUP($B558,'ŠIFRANT ZA INDUSTRY'!K:K,1,0),0)=0,0,1)</f>
        <v>0</v>
      </c>
      <c r="Q558">
        <f>IF(_xlfn.IFNA(VLOOKUP($B558,'ŠIFRANT ZA INDUSTRY'!L:L,1,0),0)=0,0,1)</f>
        <v>0</v>
      </c>
      <c r="R558">
        <f>IF(_xlfn.IFNA(VLOOKUP($B558,'ŠIFRANT ZA INDUSTRY'!M:M,1,0),0)=0,0,1)</f>
        <v>0</v>
      </c>
      <c r="S558">
        <f>IF(_xlfn.IFNA(VLOOKUP($B558,'ŠIFRANT ZA INDUSTRY'!N:N,1,0),0)=0,0,1)</f>
        <v>0</v>
      </c>
      <c r="T558" t="b">
        <f t="shared" si="37"/>
        <v>0</v>
      </c>
    </row>
    <row r="559" spans="1:20" x14ac:dyDescent="0.3">
      <c r="A559" t="str">
        <f t="shared" si="36"/>
        <v>81.10</v>
      </c>
      <c r="B559" s="44" t="s">
        <v>1439</v>
      </c>
      <c r="C559" s="25"/>
      <c r="D559" s="25" t="s">
        <v>1438</v>
      </c>
      <c r="E559">
        <f t="shared" si="39"/>
        <v>1</v>
      </c>
      <c r="F559">
        <f>IF(_xlfn.IFNA(VLOOKUP(B559,'ŠIFRANT ZA INDUSTRY'!A:A,1,0),0)=0,0,1)</f>
        <v>0</v>
      </c>
      <c r="G559">
        <f>IF(_xlfn.IFNA(VLOOKUP($B559,'ŠIFRANT ZA INDUSTRY'!B:B,1,0),0)=0,0,1)</f>
        <v>0</v>
      </c>
      <c r="H559">
        <f>IF(_xlfn.IFNA(VLOOKUP($B559,'ŠIFRANT ZA INDUSTRY'!C:C,1,0),0)=0,0,1)</f>
        <v>0</v>
      </c>
      <c r="I559">
        <f>IF(_xlfn.IFNA(VLOOKUP($B559,'ŠIFRANT ZA INDUSTRY'!D:D,1,0),0)=0,0,1)</f>
        <v>0</v>
      </c>
      <c r="J559">
        <f>IF(_xlfn.IFNA(VLOOKUP($B559,'ŠIFRANT ZA INDUSTRY'!E:E,1,0),0)=0,0,1)</f>
        <v>0</v>
      </c>
      <c r="K559">
        <f>IF(_xlfn.IFNA(VLOOKUP($B559,'ŠIFRANT ZA INDUSTRY'!F:F,1,0),0)=0,0,1)</f>
        <v>0</v>
      </c>
      <c r="L559">
        <f>IF(_xlfn.IFNA(VLOOKUP($B559,'ŠIFRANT ZA INDUSTRY'!G:G,1,0),0)=0,0,1)</f>
        <v>0</v>
      </c>
      <c r="M559">
        <f>IF(_xlfn.IFNA(VLOOKUP($B559,'ŠIFRANT ZA INDUSTRY'!H:H,1,0),0)=0,0,1)</f>
        <v>0</v>
      </c>
      <c r="N559">
        <f>IF(_xlfn.IFNA(VLOOKUP($B559,'ŠIFRANT ZA INDUSTRY'!I:I,1,0),0)=0,0,1)</f>
        <v>0</v>
      </c>
      <c r="O559">
        <f>IF(_xlfn.IFNA(VLOOKUP($B559,'ŠIFRANT ZA INDUSTRY'!J:J,1,0),0)=0,0,1)</f>
        <v>0</v>
      </c>
      <c r="P559">
        <f>IF(_xlfn.IFNA(VLOOKUP($B559,'ŠIFRANT ZA INDUSTRY'!K:K,1,0),0)=0,0,1)</f>
        <v>0</v>
      </c>
      <c r="Q559">
        <f>IF(_xlfn.IFNA(VLOOKUP($B559,'ŠIFRANT ZA INDUSTRY'!L:L,1,0),0)=0,0,1)</f>
        <v>0</v>
      </c>
      <c r="R559">
        <f>IF(_xlfn.IFNA(VLOOKUP($B559,'ŠIFRANT ZA INDUSTRY'!M:M,1,0),0)=0,0,1)</f>
        <v>0</v>
      </c>
      <c r="S559">
        <f>IF(_xlfn.IFNA(VLOOKUP($B559,'ŠIFRANT ZA INDUSTRY'!N:N,1,0),0)=0,0,1)</f>
        <v>0</v>
      </c>
      <c r="T559" t="b">
        <f t="shared" si="37"/>
        <v>0</v>
      </c>
    </row>
    <row r="560" spans="1:20" x14ac:dyDescent="0.3">
      <c r="A560" t="str">
        <f t="shared" si="36"/>
        <v>81.21</v>
      </c>
      <c r="B560" s="44" t="s">
        <v>1441</v>
      </c>
      <c r="C560" s="25"/>
      <c r="D560" s="25" t="s">
        <v>1440</v>
      </c>
      <c r="E560">
        <f t="shared" si="39"/>
        <v>1</v>
      </c>
      <c r="F560">
        <f>IF(_xlfn.IFNA(VLOOKUP(B560,'ŠIFRANT ZA INDUSTRY'!A:A,1,0),0)=0,0,1)</f>
        <v>0</v>
      </c>
      <c r="G560">
        <f>IF(_xlfn.IFNA(VLOOKUP($B560,'ŠIFRANT ZA INDUSTRY'!B:B,1,0),0)=0,0,1)</f>
        <v>0</v>
      </c>
      <c r="H560">
        <f>IF(_xlfn.IFNA(VLOOKUP($B560,'ŠIFRANT ZA INDUSTRY'!C:C,1,0),0)=0,0,1)</f>
        <v>0</v>
      </c>
      <c r="I560">
        <f>IF(_xlfn.IFNA(VLOOKUP($B560,'ŠIFRANT ZA INDUSTRY'!D:D,1,0),0)=0,0,1)</f>
        <v>0</v>
      </c>
      <c r="J560">
        <f>IF(_xlfn.IFNA(VLOOKUP($B560,'ŠIFRANT ZA INDUSTRY'!E:E,1,0),0)=0,0,1)</f>
        <v>0</v>
      </c>
      <c r="K560">
        <f>IF(_xlfn.IFNA(VLOOKUP($B560,'ŠIFRANT ZA INDUSTRY'!F:F,1,0),0)=0,0,1)</f>
        <v>0</v>
      </c>
      <c r="L560">
        <f>IF(_xlfn.IFNA(VLOOKUP($B560,'ŠIFRANT ZA INDUSTRY'!G:G,1,0),0)=0,0,1)</f>
        <v>0</v>
      </c>
      <c r="M560">
        <f>IF(_xlfn.IFNA(VLOOKUP($B560,'ŠIFRANT ZA INDUSTRY'!H:H,1,0),0)=0,0,1)</f>
        <v>0</v>
      </c>
      <c r="N560">
        <f>IF(_xlfn.IFNA(VLOOKUP($B560,'ŠIFRANT ZA INDUSTRY'!I:I,1,0),0)=0,0,1)</f>
        <v>0</v>
      </c>
      <c r="O560">
        <f>IF(_xlfn.IFNA(VLOOKUP($B560,'ŠIFRANT ZA INDUSTRY'!J:J,1,0),0)=0,0,1)</f>
        <v>0</v>
      </c>
      <c r="P560">
        <f>IF(_xlfn.IFNA(VLOOKUP($B560,'ŠIFRANT ZA INDUSTRY'!K:K,1,0),0)=0,0,1)</f>
        <v>0</v>
      </c>
      <c r="Q560">
        <f>IF(_xlfn.IFNA(VLOOKUP($B560,'ŠIFRANT ZA INDUSTRY'!L:L,1,0),0)=0,0,1)</f>
        <v>0</v>
      </c>
      <c r="R560">
        <f>IF(_xlfn.IFNA(VLOOKUP($B560,'ŠIFRANT ZA INDUSTRY'!M:M,1,0),0)=0,0,1)</f>
        <v>0</v>
      </c>
      <c r="S560">
        <f>IF(_xlfn.IFNA(VLOOKUP($B560,'ŠIFRANT ZA INDUSTRY'!N:N,1,0),0)=0,0,1)</f>
        <v>0</v>
      </c>
      <c r="T560" t="b">
        <f t="shared" si="37"/>
        <v>0</v>
      </c>
    </row>
    <row r="561" spans="1:20" x14ac:dyDescent="0.3">
      <c r="A561" t="str">
        <f t="shared" si="36"/>
        <v>81.22</v>
      </c>
      <c r="B561" s="44" t="s">
        <v>1443</v>
      </c>
      <c r="C561" s="25"/>
      <c r="D561" s="25" t="s">
        <v>1442</v>
      </c>
      <c r="E561">
        <f t="shared" si="39"/>
        <v>1</v>
      </c>
      <c r="F561">
        <f>IF(_xlfn.IFNA(VLOOKUP(B561,'ŠIFRANT ZA INDUSTRY'!A:A,1,0),0)=0,0,1)</f>
        <v>0</v>
      </c>
      <c r="G561">
        <f>IF(_xlfn.IFNA(VLOOKUP($B561,'ŠIFRANT ZA INDUSTRY'!B:B,1,0),0)=0,0,1)</f>
        <v>0</v>
      </c>
      <c r="H561">
        <f>IF(_xlfn.IFNA(VLOOKUP($B561,'ŠIFRANT ZA INDUSTRY'!C:C,1,0),0)=0,0,1)</f>
        <v>0</v>
      </c>
      <c r="I561">
        <f>IF(_xlfn.IFNA(VLOOKUP($B561,'ŠIFRANT ZA INDUSTRY'!D:D,1,0),0)=0,0,1)</f>
        <v>0</v>
      </c>
      <c r="J561">
        <f>IF(_xlfn.IFNA(VLOOKUP($B561,'ŠIFRANT ZA INDUSTRY'!E:E,1,0),0)=0,0,1)</f>
        <v>0</v>
      </c>
      <c r="K561">
        <f>IF(_xlfn.IFNA(VLOOKUP($B561,'ŠIFRANT ZA INDUSTRY'!F:F,1,0),0)=0,0,1)</f>
        <v>0</v>
      </c>
      <c r="L561">
        <f>IF(_xlfn.IFNA(VLOOKUP($B561,'ŠIFRANT ZA INDUSTRY'!G:G,1,0),0)=0,0,1)</f>
        <v>0</v>
      </c>
      <c r="M561">
        <f>IF(_xlfn.IFNA(VLOOKUP($B561,'ŠIFRANT ZA INDUSTRY'!H:H,1,0),0)=0,0,1)</f>
        <v>0</v>
      </c>
      <c r="N561">
        <f>IF(_xlfn.IFNA(VLOOKUP($B561,'ŠIFRANT ZA INDUSTRY'!I:I,1,0),0)=0,0,1)</f>
        <v>0</v>
      </c>
      <c r="O561">
        <f>IF(_xlfn.IFNA(VLOOKUP($B561,'ŠIFRANT ZA INDUSTRY'!J:J,1,0),0)=0,0,1)</f>
        <v>0</v>
      </c>
      <c r="P561">
        <f>IF(_xlfn.IFNA(VLOOKUP($B561,'ŠIFRANT ZA INDUSTRY'!K:K,1,0),0)=0,0,1)</f>
        <v>0</v>
      </c>
      <c r="Q561">
        <f>IF(_xlfn.IFNA(VLOOKUP($B561,'ŠIFRANT ZA INDUSTRY'!L:L,1,0),0)=0,0,1)</f>
        <v>0</v>
      </c>
      <c r="R561">
        <f>IF(_xlfn.IFNA(VLOOKUP($B561,'ŠIFRANT ZA INDUSTRY'!M:M,1,0),0)=0,0,1)</f>
        <v>0</v>
      </c>
      <c r="S561">
        <f>IF(_xlfn.IFNA(VLOOKUP($B561,'ŠIFRANT ZA INDUSTRY'!N:N,1,0),0)=0,0,1)</f>
        <v>0</v>
      </c>
      <c r="T561" t="b">
        <f t="shared" si="37"/>
        <v>0</v>
      </c>
    </row>
    <row r="562" spans="1:20" x14ac:dyDescent="0.3">
      <c r="A562" t="str">
        <f t="shared" si="36"/>
        <v>81.29</v>
      </c>
      <c r="B562" s="44" t="s">
        <v>1445</v>
      </c>
      <c r="C562" s="25"/>
      <c r="D562" s="25" t="s">
        <v>1444</v>
      </c>
      <c r="E562">
        <f t="shared" si="39"/>
        <v>1</v>
      </c>
      <c r="F562">
        <f>IF(_xlfn.IFNA(VLOOKUP(B562,'ŠIFRANT ZA INDUSTRY'!A:A,1,0),0)=0,0,1)</f>
        <v>0</v>
      </c>
      <c r="G562">
        <f>IF(_xlfn.IFNA(VLOOKUP($B562,'ŠIFRANT ZA INDUSTRY'!B:B,1,0),0)=0,0,1)</f>
        <v>0</v>
      </c>
      <c r="H562">
        <f>IF(_xlfn.IFNA(VLOOKUP($B562,'ŠIFRANT ZA INDUSTRY'!C:C,1,0),0)=0,0,1)</f>
        <v>0</v>
      </c>
      <c r="I562">
        <f>IF(_xlfn.IFNA(VLOOKUP($B562,'ŠIFRANT ZA INDUSTRY'!D:D,1,0),0)=0,0,1)</f>
        <v>0</v>
      </c>
      <c r="J562">
        <f>IF(_xlfn.IFNA(VLOOKUP($B562,'ŠIFRANT ZA INDUSTRY'!E:E,1,0),0)=0,0,1)</f>
        <v>0</v>
      </c>
      <c r="K562">
        <f>IF(_xlfn.IFNA(VLOOKUP($B562,'ŠIFRANT ZA INDUSTRY'!F:F,1,0),0)=0,0,1)</f>
        <v>0</v>
      </c>
      <c r="L562">
        <f>IF(_xlfn.IFNA(VLOOKUP($B562,'ŠIFRANT ZA INDUSTRY'!G:G,1,0),0)=0,0,1)</f>
        <v>0</v>
      </c>
      <c r="M562">
        <f>IF(_xlfn.IFNA(VLOOKUP($B562,'ŠIFRANT ZA INDUSTRY'!H:H,1,0),0)=0,0,1)</f>
        <v>0</v>
      </c>
      <c r="N562">
        <f>IF(_xlfn.IFNA(VLOOKUP($B562,'ŠIFRANT ZA INDUSTRY'!I:I,1,0),0)=0,0,1)</f>
        <v>0</v>
      </c>
      <c r="O562">
        <f>IF(_xlfn.IFNA(VLOOKUP($B562,'ŠIFRANT ZA INDUSTRY'!J:J,1,0),0)=0,0,1)</f>
        <v>0</v>
      </c>
      <c r="P562">
        <f>IF(_xlfn.IFNA(VLOOKUP($B562,'ŠIFRANT ZA INDUSTRY'!K:K,1,0),0)=0,0,1)</f>
        <v>0</v>
      </c>
      <c r="Q562">
        <f>IF(_xlfn.IFNA(VLOOKUP($B562,'ŠIFRANT ZA INDUSTRY'!L:L,1,0),0)=0,0,1)</f>
        <v>0</v>
      </c>
      <c r="R562">
        <f>IF(_xlfn.IFNA(VLOOKUP($B562,'ŠIFRANT ZA INDUSTRY'!M:M,1,0),0)=0,0,1)</f>
        <v>0</v>
      </c>
      <c r="S562">
        <f>IF(_xlfn.IFNA(VLOOKUP($B562,'ŠIFRANT ZA INDUSTRY'!N:N,1,0),0)=0,0,1)</f>
        <v>0</v>
      </c>
      <c r="T562" t="b">
        <f t="shared" si="37"/>
        <v>0</v>
      </c>
    </row>
    <row r="563" spans="1:20" x14ac:dyDescent="0.3">
      <c r="A563" t="str">
        <f t="shared" si="36"/>
        <v>81.30</v>
      </c>
      <c r="B563" s="44" t="s">
        <v>1447</v>
      </c>
      <c r="C563" s="25"/>
      <c r="D563" s="25" t="s">
        <v>1446</v>
      </c>
      <c r="E563">
        <f t="shared" si="39"/>
        <v>1</v>
      </c>
      <c r="F563">
        <f>IF(_xlfn.IFNA(VLOOKUP(B563,'ŠIFRANT ZA INDUSTRY'!A:A,1,0),0)=0,0,1)</f>
        <v>0</v>
      </c>
      <c r="G563">
        <f>IF(_xlfn.IFNA(VLOOKUP($B563,'ŠIFRANT ZA INDUSTRY'!B:B,1,0),0)=0,0,1)</f>
        <v>0</v>
      </c>
      <c r="H563">
        <f>IF(_xlfn.IFNA(VLOOKUP($B563,'ŠIFRANT ZA INDUSTRY'!C:C,1,0),0)=0,0,1)</f>
        <v>0</v>
      </c>
      <c r="I563">
        <f>IF(_xlfn.IFNA(VLOOKUP($B563,'ŠIFRANT ZA INDUSTRY'!D:D,1,0),0)=0,0,1)</f>
        <v>0</v>
      </c>
      <c r="J563">
        <f>IF(_xlfn.IFNA(VLOOKUP($B563,'ŠIFRANT ZA INDUSTRY'!E:E,1,0),0)=0,0,1)</f>
        <v>0</v>
      </c>
      <c r="K563">
        <f>IF(_xlfn.IFNA(VLOOKUP($B563,'ŠIFRANT ZA INDUSTRY'!F:F,1,0),0)=0,0,1)</f>
        <v>0</v>
      </c>
      <c r="L563">
        <f>IF(_xlfn.IFNA(VLOOKUP($B563,'ŠIFRANT ZA INDUSTRY'!G:G,1,0),0)=0,0,1)</f>
        <v>0</v>
      </c>
      <c r="M563">
        <f>IF(_xlfn.IFNA(VLOOKUP($B563,'ŠIFRANT ZA INDUSTRY'!H:H,1,0),0)=0,0,1)</f>
        <v>0</v>
      </c>
      <c r="N563">
        <f>IF(_xlfn.IFNA(VLOOKUP($B563,'ŠIFRANT ZA INDUSTRY'!I:I,1,0),0)=0,0,1)</f>
        <v>0</v>
      </c>
      <c r="O563">
        <f>IF(_xlfn.IFNA(VLOOKUP($B563,'ŠIFRANT ZA INDUSTRY'!J:J,1,0),0)=0,0,1)</f>
        <v>0</v>
      </c>
      <c r="P563">
        <f>IF(_xlfn.IFNA(VLOOKUP($B563,'ŠIFRANT ZA INDUSTRY'!K:K,1,0),0)=0,0,1)</f>
        <v>0</v>
      </c>
      <c r="Q563">
        <f>IF(_xlfn.IFNA(VLOOKUP($B563,'ŠIFRANT ZA INDUSTRY'!L:L,1,0),0)=0,0,1)</f>
        <v>0</v>
      </c>
      <c r="R563">
        <f>IF(_xlfn.IFNA(VLOOKUP($B563,'ŠIFRANT ZA INDUSTRY'!M:M,1,0),0)=0,0,1)</f>
        <v>0</v>
      </c>
      <c r="S563">
        <f>IF(_xlfn.IFNA(VLOOKUP($B563,'ŠIFRANT ZA INDUSTRY'!N:N,1,0),0)=0,0,1)</f>
        <v>0</v>
      </c>
      <c r="T563" t="b">
        <f t="shared" si="37"/>
        <v>0</v>
      </c>
    </row>
    <row r="564" spans="1:20" x14ac:dyDescent="0.3">
      <c r="A564" t="str">
        <f t="shared" si="36"/>
        <v>82.11</v>
      </c>
      <c r="B564" s="44" t="s">
        <v>1449</v>
      </c>
      <c r="C564" s="25"/>
      <c r="D564" s="25" t="s">
        <v>1448</v>
      </c>
      <c r="E564">
        <f t="shared" ref="E564:E589" si="40">IF(LEN(B564)=6,1,0)</f>
        <v>1</v>
      </c>
      <c r="F564">
        <f>IF(_xlfn.IFNA(VLOOKUP(B564,'ŠIFRANT ZA INDUSTRY'!A:A,1,0),0)=0,0,1)</f>
        <v>0</v>
      </c>
      <c r="G564">
        <f>IF(_xlfn.IFNA(VLOOKUP($B564,'ŠIFRANT ZA INDUSTRY'!B:B,1,0),0)=0,0,1)</f>
        <v>0</v>
      </c>
      <c r="H564">
        <f>IF(_xlfn.IFNA(VLOOKUP($B564,'ŠIFRANT ZA INDUSTRY'!C:C,1,0),0)=0,0,1)</f>
        <v>0</v>
      </c>
      <c r="I564">
        <f>IF(_xlfn.IFNA(VLOOKUP($B564,'ŠIFRANT ZA INDUSTRY'!D:D,1,0),0)=0,0,1)</f>
        <v>0</v>
      </c>
      <c r="J564">
        <f>IF(_xlfn.IFNA(VLOOKUP($B564,'ŠIFRANT ZA INDUSTRY'!E:E,1,0),0)=0,0,1)</f>
        <v>0</v>
      </c>
      <c r="K564">
        <f>IF(_xlfn.IFNA(VLOOKUP($B564,'ŠIFRANT ZA INDUSTRY'!F:F,1,0),0)=0,0,1)</f>
        <v>0</v>
      </c>
      <c r="L564">
        <f>IF(_xlfn.IFNA(VLOOKUP($B564,'ŠIFRANT ZA INDUSTRY'!G:G,1,0),0)=0,0,1)</f>
        <v>0</v>
      </c>
      <c r="M564">
        <f>IF(_xlfn.IFNA(VLOOKUP($B564,'ŠIFRANT ZA INDUSTRY'!H:H,1,0),0)=0,0,1)</f>
        <v>0</v>
      </c>
      <c r="N564">
        <f>IF(_xlfn.IFNA(VLOOKUP($B564,'ŠIFRANT ZA INDUSTRY'!I:I,1,0),0)=0,0,1)</f>
        <v>0</v>
      </c>
      <c r="O564">
        <f>IF(_xlfn.IFNA(VLOOKUP($B564,'ŠIFRANT ZA INDUSTRY'!J:J,1,0),0)=0,0,1)</f>
        <v>0</v>
      </c>
      <c r="P564">
        <f>IF(_xlfn.IFNA(VLOOKUP($B564,'ŠIFRANT ZA INDUSTRY'!K:K,1,0),0)=0,0,1)</f>
        <v>0</v>
      </c>
      <c r="Q564">
        <f>IF(_xlfn.IFNA(VLOOKUP($B564,'ŠIFRANT ZA INDUSTRY'!L:L,1,0),0)=0,0,1)</f>
        <v>0</v>
      </c>
      <c r="R564">
        <f>IF(_xlfn.IFNA(VLOOKUP($B564,'ŠIFRANT ZA INDUSTRY'!M:M,1,0),0)=0,0,1)</f>
        <v>0</v>
      </c>
      <c r="S564">
        <f>IF(_xlfn.IFNA(VLOOKUP($B564,'ŠIFRANT ZA INDUSTRY'!N:N,1,0),0)=0,0,1)</f>
        <v>0</v>
      </c>
      <c r="T564" t="b">
        <f t="shared" si="37"/>
        <v>0</v>
      </c>
    </row>
    <row r="565" spans="1:20" x14ac:dyDescent="0.3">
      <c r="A565" t="str">
        <f t="shared" si="36"/>
        <v>82.19</v>
      </c>
      <c r="B565" s="44" t="s">
        <v>1451</v>
      </c>
      <c r="C565" s="25"/>
      <c r="D565" s="25" t="s">
        <v>1450</v>
      </c>
      <c r="E565">
        <f t="shared" si="40"/>
        <v>1</v>
      </c>
      <c r="F565">
        <f>IF(_xlfn.IFNA(VLOOKUP(B565,'ŠIFRANT ZA INDUSTRY'!A:A,1,0),0)=0,0,1)</f>
        <v>0</v>
      </c>
      <c r="G565">
        <f>IF(_xlfn.IFNA(VLOOKUP($B565,'ŠIFRANT ZA INDUSTRY'!B:B,1,0),0)=0,0,1)</f>
        <v>0</v>
      </c>
      <c r="H565">
        <f>IF(_xlfn.IFNA(VLOOKUP($B565,'ŠIFRANT ZA INDUSTRY'!C:C,1,0),0)=0,0,1)</f>
        <v>0</v>
      </c>
      <c r="I565">
        <f>IF(_xlfn.IFNA(VLOOKUP($B565,'ŠIFRANT ZA INDUSTRY'!D:D,1,0),0)=0,0,1)</f>
        <v>0</v>
      </c>
      <c r="J565">
        <f>IF(_xlfn.IFNA(VLOOKUP($B565,'ŠIFRANT ZA INDUSTRY'!E:E,1,0),0)=0,0,1)</f>
        <v>0</v>
      </c>
      <c r="K565">
        <f>IF(_xlfn.IFNA(VLOOKUP($B565,'ŠIFRANT ZA INDUSTRY'!F:F,1,0),0)=0,0,1)</f>
        <v>0</v>
      </c>
      <c r="L565">
        <f>IF(_xlfn.IFNA(VLOOKUP($B565,'ŠIFRANT ZA INDUSTRY'!G:G,1,0),0)=0,0,1)</f>
        <v>0</v>
      </c>
      <c r="M565">
        <f>IF(_xlfn.IFNA(VLOOKUP($B565,'ŠIFRANT ZA INDUSTRY'!H:H,1,0),0)=0,0,1)</f>
        <v>0</v>
      </c>
      <c r="N565">
        <f>IF(_xlfn.IFNA(VLOOKUP($B565,'ŠIFRANT ZA INDUSTRY'!I:I,1,0),0)=0,0,1)</f>
        <v>0</v>
      </c>
      <c r="O565">
        <f>IF(_xlfn.IFNA(VLOOKUP($B565,'ŠIFRANT ZA INDUSTRY'!J:J,1,0),0)=0,0,1)</f>
        <v>0</v>
      </c>
      <c r="P565">
        <f>IF(_xlfn.IFNA(VLOOKUP($B565,'ŠIFRANT ZA INDUSTRY'!K:K,1,0),0)=0,0,1)</f>
        <v>0</v>
      </c>
      <c r="Q565">
        <f>IF(_xlfn.IFNA(VLOOKUP($B565,'ŠIFRANT ZA INDUSTRY'!L:L,1,0),0)=0,0,1)</f>
        <v>0</v>
      </c>
      <c r="R565">
        <f>IF(_xlfn.IFNA(VLOOKUP($B565,'ŠIFRANT ZA INDUSTRY'!M:M,1,0),0)=0,0,1)</f>
        <v>0</v>
      </c>
      <c r="S565">
        <f>IF(_xlfn.IFNA(VLOOKUP($B565,'ŠIFRANT ZA INDUSTRY'!N:N,1,0),0)=0,0,1)</f>
        <v>0</v>
      </c>
      <c r="T565" t="b">
        <f t="shared" si="37"/>
        <v>0</v>
      </c>
    </row>
    <row r="566" spans="1:20" x14ac:dyDescent="0.3">
      <c r="A566" t="str">
        <f t="shared" si="36"/>
        <v>82.20</v>
      </c>
      <c r="B566" s="44" t="s">
        <v>1453</v>
      </c>
      <c r="C566" s="25"/>
      <c r="D566" s="25" t="s">
        <v>1452</v>
      </c>
      <c r="E566">
        <f t="shared" si="40"/>
        <v>1</v>
      </c>
      <c r="F566">
        <f>IF(_xlfn.IFNA(VLOOKUP(B566,'ŠIFRANT ZA INDUSTRY'!A:A,1,0),0)=0,0,1)</f>
        <v>0</v>
      </c>
      <c r="G566">
        <f>IF(_xlfn.IFNA(VLOOKUP($B566,'ŠIFRANT ZA INDUSTRY'!B:B,1,0),0)=0,0,1)</f>
        <v>0</v>
      </c>
      <c r="H566">
        <f>IF(_xlfn.IFNA(VLOOKUP($B566,'ŠIFRANT ZA INDUSTRY'!C:C,1,0),0)=0,0,1)</f>
        <v>0</v>
      </c>
      <c r="I566">
        <f>IF(_xlfn.IFNA(VLOOKUP($B566,'ŠIFRANT ZA INDUSTRY'!D:D,1,0),0)=0,0,1)</f>
        <v>0</v>
      </c>
      <c r="J566">
        <f>IF(_xlfn.IFNA(VLOOKUP($B566,'ŠIFRANT ZA INDUSTRY'!E:E,1,0),0)=0,0,1)</f>
        <v>0</v>
      </c>
      <c r="K566">
        <f>IF(_xlfn.IFNA(VLOOKUP($B566,'ŠIFRANT ZA INDUSTRY'!F:F,1,0),0)=0,0,1)</f>
        <v>0</v>
      </c>
      <c r="L566">
        <f>IF(_xlfn.IFNA(VLOOKUP($B566,'ŠIFRANT ZA INDUSTRY'!G:G,1,0),0)=0,0,1)</f>
        <v>0</v>
      </c>
      <c r="M566">
        <f>IF(_xlfn.IFNA(VLOOKUP($B566,'ŠIFRANT ZA INDUSTRY'!H:H,1,0),0)=0,0,1)</f>
        <v>0</v>
      </c>
      <c r="N566">
        <f>IF(_xlfn.IFNA(VLOOKUP($B566,'ŠIFRANT ZA INDUSTRY'!I:I,1,0),0)=0,0,1)</f>
        <v>0</v>
      </c>
      <c r="O566">
        <f>IF(_xlfn.IFNA(VLOOKUP($B566,'ŠIFRANT ZA INDUSTRY'!J:J,1,0),0)=0,0,1)</f>
        <v>0</v>
      </c>
      <c r="P566">
        <f>IF(_xlfn.IFNA(VLOOKUP($B566,'ŠIFRANT ZA INDUSTRY'!K:K,1,0),0)=0,0,1)</f>
        <v>0</v>
      </c>
      <c r="Q566">
        <f>IF(_xlfn.IFNA(VLOOKUP($B566,'ŠIFRANT ZA INDUSTRY'!L:L,1,0),0)=0,0,1)</f>
        <v>0</v>
      </c>
      <c r="R566">
        <f>IF(_xlfn.IFNA(VLOOKUP($B566,'ŠIFRANT ZA INDUSTRY'!M:M,1,0),0)=0,0,1)</f>
        <v>0</v>
      </c>
      <c r="S566">
        <f>IF(_xlfn.IFNA(VLOOKUP($B566,'ŠIFRANT ZA INDUSTRY'!N:N,1,0),0)=0,0,1)</f>
        <v>0</v>
      </c>
      <c r="T566" t="b">
        <f t="shared" si="37"/>
        <v>0</v>
      </c>
    </row>
    <row r="567" spans="1:20" x14ac:dyDescent="0.3">
      <c r="A567" t="str">
        <f t="shared" si="36"/>
        <v>82.30</v>
      </c>
      <c r="B567" s="44" t="s">
        <v>1455</v>
      </c>
      <c r="C567" s="25"/>
      <c r="D567" s="25" t="s">
        <v>1454</v>
      </c>
      <c r="E567">
        <f t="shared" si="40"/>
        <v>1</v>
      </c>
      <c r="F567">
        <f>IF(_xlfn.IFNA(VLOOKUP(B567,'ŠIFRANT ZA INDUSTRY'!A:A,1,0),0)=0,0,1)</f>
        <v>0</v>
      </c>
      <c r="G567">
        <f>IF(_xlfn.IFNA(VLOOKUP($B567,'ŠIFRANT ZA INDUSTRY'!B:B,1,0),0)=0,0,1)</f>
        <v>0</v>
      </c>
      <c r="H567">
        <f>IF(_xlfn.IFNA(VLOOKUP($B567,'ŠIFRANT ZA INDUSTRY'!C:C,1,0),0)=0,0,1)</f>
        <v>0</v>
      </c>
      <c r="I567">
        <f>IF(_xlfn.IFNA(VLOOKUP($B567,'ŠIFRANT ZA INDUSTRY'!D:D,1,0),0)=0,0,1)</f>
        <v>0</v>
      </c>
      <c r="J567">
        <f>IF(_xlfn.IFNA(VLOOKUP($B567,'ŠIFRANT ZA INDUSTRY'!E:E,1,0),0)=0,0,1)</f>
        <v>0</v>
      </c>
      <c r="K567">
        <f>IF(_xlfn.IFNA(VLOOKUP($B567,'ŠIFRANT ZA INDUSTRY'!F:F,1,0),0)=0,0,1)</f>
        <v>0</v>
      </c>
      <c r="L567">
        <f>IF(_xlfn.IFNA(VLOOKUP($B567,'ŠIFRANT ZA INDUSTRY'!G:G,1,0),0)=0,0,1)</f>
        <v>0</v>
      </c>
      <c r="M567">
        <f>IF(_xlfn.IFNA(VLOOKUP($B567,'ŠIFRANT ZA INDUSTRY'!H:H,1,0),0)=0,0,1)</f>
        <v>0</v>
      </c>
      <c r="N567">
        <f>IF(_xlfn.IFNA(VLOOKUP($B567,'ŠIFRANT ZA INDUSTRY'!I:I,1,0),0)=0,0,1)</f>
        <v>0</v>
      </c>
      <c r="O567">
        <f>IF(_xlfn.IFNA(VLOOKUP($B567,'ŠIFRANT ZA INDUSTRY'!J:J,1,0),0)=0,0,1)</f>
        <v>0</v>
      </c>
      <c r="P567">
        <f>IF(_xlfn.IFNA(VLOOKUP($B567,'ŠIFRANT ZA INDUSTRY'!K:K,1,0),0)=0,0,1)</f>
        <v>0</v>
      </c>
      <c r="Q567">
        <f>IF(_xlfn.IFNA(VLOOKUP($B567,'ŠIFRANT ZA INDUSTRY'!L:L,1,0),0)=0,0,1)</f>
        <v>0</v>
      </c>
      <c r="R567">
        <f>IF(_xlfn.IFNA(VLOOKUP($B567,'ŠIFRANT ZA INDUSTRY'!M:M,1,0),0)=0,0,1)</f>
        <v>0</v>
      </c>
      <c r="S567">
        <f>IF(_xlfn.IFNA(VLOOKUP($B567,'ŠIFRANT ZA INDUSTRY'!N:N,1,0),0)=0,0,1)</f>
        <v>0</v>
      </c>
      <c r="T567" t="b">
        <f t="shared" si="37"/>
        <v>0</v>
      </c>
    </row>
    <row r="568" spans="1:20" x14ac:dyDescent="0.3">
      <c r="A568" t="str">
        <f t="shared" si="36"/>
        <v>82.91</v>
      </c>
      <c r="B568" s="44" t="s">
        <v>1457</v>
      </c>
      <c r="C568" s="25"/>
      <c r="D568" s="25" t="s">
        <v>1456</v>
      </c>
      <c r="E568">
        <f t="shared" si="40"/>
        <v>1</v>
      </c>
      <c r="F568">
        <f>IF(_xlfn.IFNA(VLOOKUP(B568,'ŠIFRANT ZA INDUSTRY'!A:A,1,0),0)=0,0,1)</f>
        <v>0</v>
      </c>
      <c r="G568">
        <f>IF(_xlfn.IFNA(VLOOKUP($B568,'ŠIFRANT ZA INDUSTRY'!B:B,1,0),0)=0,0,1)</f>
        <v>0</v>
      </c>
      <c r="H568">
        <f>IF(_xlfn.IFNA(VLOOKUP($B568,'ŠIFRANT ZA INDUSTRY'!C:C,1,0),0)=0,0,1)</f>
        <v>0</v>
      </c>
      <c r="I568">
        <f>IF(_xlfn.IFNA(VLOOKUP($B568,'ŠIFRANT ZA INDUSTRY'!D:D,1,0),0)=0,0,1)</f>
        <v>0</v>
      </c>
      <c r="J568">
        <f>IF(_xlfn.IFNA(VLOOKUP($B568,'ŠIFRANT ZA INDUSTRY'!E:E,1,0),0)=0,0,1)</f>
        <v>0</v>
      </c>
      <c r="K568">
        <f>IF(_xlfn.IFNA(VLOOKUP($B568,'ŠIFRANT ZA INDUSTRY'!F:F,1,0),0)=0,0,1)</f>
        <v>0</v>
      </c>
      <c r="L568">
        <f>IF(_xlfn.IFNA(VLOOKUP($B568,'ŠIFRANT ZA INDUSTRY'!G:G,1,0),0)=0,0,1)</f>
        <v>0</v>
      </c>
      <c r="M568">
        <f>IF(_xlfn.IFNA(VLOOKUP($B568,'ŠIFRANT ZA INDUSTRY'!H:H,1,0),0)=0,0,1)</f>
        <v>0</v>
      </c>
      <c r="N568">
        <f>IF(_xlfn.IFNA(VLOOKUP($B568,'ŠIFRANT ZA INDUSTRY'!I:I,1,0),0)=0,0,1)</f>
        <v>0</v>
      </c>
      <c r="O568">
        <f>IF(_xlfn.IFNA(VLOOKUP($B568,'ŠIFRANT ZA INDUSTRY'!J:J,1,0),0)=0,0,1)</f>
        <v>0</v>
      </c>
      <c r="P568">
        <f>IF(_xlfn.IFNA(VLOOKUP($B568,'ŠIFRANT ZA INDUSTRY'!K:K,1,0),0)=0,0,1)</f>
        <v>0</v>
      </c>
      <c r="Q568">
        <f>IF(_xlfn.IFNA(VLOOKUP($B568,'ŠIFRANT ZA INDUSTRY'!L:L,1,0),0)=0,0,1)</f>
        <v>0</v>
      </c>
      <c r="R568">
        <f>IF(_xlfn.IFNA(VLOOKUP($B568,'ŠIFRANT ZA INDUSTRY'!M:M,1,0),0)=0,0,1)</f>
        <v>0</v>
      </c>
      <c r="S568">
        <f>IF(_xlfn.IFNA(VLOOKUP($B568,'ŠIFRANT ZA INDUSTRY'!N:N,1,0),0)=0,0,1)</f>
        <v>0</v>
      </c>
      <c r="T568" t="b">
        <f t="shared" si="37"/>
        <v>0</v>
      </c>
    </row>
    <row r="569" spans="1:20" x14ac:dyDescent="0.3">
      <c r="A569" t="str">
        <f t="shared" si="36"/>
        <v>82.92</v>
      </c>
      <c r="B569" s="44" t="s">
        <v>1459</v>
      </c>
      <c r="C569" s="25"/>
      <c r="D569" s="25" t="s">
        <v>1458</v>
      </c>
      <c r="E569">
        <f t="shared" si="40"/>
        <v>1</v>
      </c>
      <c r="F569">
        <f>IF(_xlfn.IFNA(VLOOKUP(B569,'ŠIFRANT ZA INDUSTRY'!A:A,1,0),0)=0,0,1)</f>
        <v>0</v>
      </c>
      <c r="G569">
        <f>IF(_xlfn.IFNA(VLOOKUP($B569,'ŠIFRANT ZA INDUSTRY'!B:B,1,0),0)=0,0,1)</f>
        <v>0</v>
      </c>
      <c r="H569">
        <f>IF(_xlfn.IFNA(VLOOKUP($B569,'ŠIFRANT ZA INDUSTRY'!C:C,1,0),0)=0,0,1)</f>
        <v>0</v>
      </c>
      <c r="I569">
        <f>IF(_xlfn.IFNA(VLOOKUP($B569,'ŠIFRANT ZA INDUSTRY'!D:D,1,0),0)=0,0,1)</f>
        <v>0</v>
      </c>
      <c r="J569">
        <f>IF(_xlfn.IFNA(VLOOKUP($B569,'ŠIFRANT ZA INDUSTRY'!E:E,1,0),0)=0,0,1)</f>
        <v>0</v>
      </c>
      <c r="K569">
        <f>IF(_xlfn.IFNA(VLOOKUP($B569,'ŠIFRANT ZA INDUSTRY'!F:F,1,0),0)=0,0,1)</f>
        <v>0</v>
      </c>
      <c r="L569">
        <f>IF(_xlfn.IFNA(VLOOKUP($B569,'ŠIFRANT ZA INDUSTRY'!G:G,1,0),0)=0,0,1)</f>
        <v>0</v>
      </c>
      <c r="M569">
        <f>IF(_xlfn.IFNA(VLOOKUP($B569,'ŠIFRANT ZA INDUSTRY'!H:H,1,0),0)=0,0,1)</f>
        <v>0</v>
      </c>
      <c r="N569">
        <f>IF(_xlfn.IFNA(VLOOKUP($B569,'ŠIFRANT ZA INDUSTRY'!I:I,1,0),0)=0,0,1)</f>
        <v>0</v>
      </c>
      <c r="O569">
        <f>IF(_xlfn.IFNA(VLOOKUP($B569,'ŠIFRANT ZA INDUSTRY'!J:J,1,0),0)=0,0,1)</f>
        <v>0</v>
      </c>
      <c r="P569">
        <f>IF(_xlfn.IFNA(VLOOKUP($B569,'ŠIFRANT ZA INDUSTRY'!K:K,1,0),0)=0,0,1)</f>
        <v>0</v>
      </c>
      <c r="Q569">
        <f>IF(_xlfn.IFNA(VLOOKUP($B569,'ŠIFRANT ZA INDUSTRY'!L:L,1,0),0)=0,0,1)</f>
        <v>0</v>
      </c>
      <c r="R569">
        <f>IF(_xlfn.IFNA(VLOOKUP($B569,'ŠIFRANT ZA INDUSTRY'!M:M,1,0),0)=0,0,1)</f>
        <v>0</v>
      </c>
      <c r="S569">
        <f>IF(_xlfn.IFNA(VLOOKUP($B569,'ŠIFRANT ZA INDUSTRY'!N:N,1,0),0)=0,0,1)</f>
        <v>0</v>
      </c>
      <c r="T569" t="b">
        <f t="shared" si="37"/>
        <v>0</v>
      </c>
    </row>
    <row r="570" spans="1:20" x14ac:dyDescent="0.3">
      <c r="A570" t="str">
        <f t="shared" si="36"/>
        <v>82.99</v>
      </c>
      <c r="B570" s="44" t="s">
        <v>1461</v>
      </c>
      <c r="C570" s="25"/>
      <c r="D570" s="25" t="s">
        <v>1460</v>
      </c>
      <c r="E570">
        <f t="shared" si="40"/>
        <v>1</v>
      </c>
      <c r="F570">
        <f>IF(_xlfn.IFNA(VLOOKUP(B570,'ŠIFRANT ZA INDUSTRY'!A:A,1,0),0)=0,0,1)</f>
        <v>0</v>
      </c>
      <c r="G570">
        <f>IF(_xlfn.IFNA(VLOOKUP($B570,'ŠIFRANT ZA INDUSTRY'!B:B,1,0),0)=0,0,1)</f>
        <v>0</v>
      </c>
      <c r="H570">
        <f>IF(_xlfn.IFNA(VLOOKUP($B570,'ŠIFRANT ZA INDUSTRY'!C:C,1,0),0)=0,0,1)</f>
        <v>0</v>
      </c>
      <c r="I570">
        <f>IF(_xlfn.IFNA(VLOOKUP($B570,'ŠIFRANT ZA INDUSTRY'!D:D,1,0),0)=0,0,1)</f>
        <v>0</v>
      </c>
      <c r="J570">
        <f>IF(_xlfn.IFNA(VLOOKUP($B570,'ŠIFRANT ZA INDUSTRY'!E:E,1,0),0)=0,0,1)</f>
        <v>0</v>
      </c>
      <c r="K570">
        <f>IF(_xlfn.IFNA(VLOOKUP($B570,'ŠIFRANT ZA INDUSTRY'!F:F,1,0),0)=0,0,1)</f>
        <v>0</v>
      </c>
      <c r="L570">
        <f>IF(_xlfn.IFNA(VLOOKUP($B570,'ŠIFRANT ZA INDUSTRY'!G:G,1,0),0)=0,0,1)</f>
        <v>0</v>
      </c>
      <c r="M570">
        <f>IF(_xlfn.IFNA(VLOOKUP($B570,'ŠIFRANT ZA INDUSTRY'!H:H,1,0),0)=0,0,1)</f>
        <v>0</v>
      </c>
      <c r="N570">
        <f>IF(_xlfn.IFNA(VLOOKUP($B570,'ŠIFRANT ZA INDUSTRY'!I:I,1,0),0)=0,0,1)</f>
        <v>0</v>
      </c>
      <c r="O570">
        <f>IF(_xlfn.IFNA(VLOOKUP($B570,'ŠIFRANT ZA INDUSTRY'!J:J,1,0),0)=0,0,1)</f>
        <v>0</v>
      </c>
      <c r="P570">
        <f>IF(_xlfn.IFNA(VLOOKUP($B570,'ŠIFRANT ZA INDUSTRY'!K:K,1,0),0)=0,0,1)</f>
        <v>0</v>
      </c>
      <c r="Q570">
        <f>IF(_xlfn.IFNA(VLOOKUP($B570,'ŠIFRANT ZA INDUSTRY'!L:L,1,0),0)=0,0,1)</f>
        <v>0</v>
      </c>
      <c r="R570">
        <f>IF(_xlfn.IFNA(VLOOKUP($B570,'ŠIFRANT ZA INDUSTRY'!M:M,1,0),0)=0,0,1)</f>
        <v>0</v>
      </c>
      <c r="S570">
        <f>IF(_xlfn.IFNA(VLOOKUP($B570,'ŠIFRANT ZA INDUSTRY'!N:N,1,0),0)=0,0,1)</f>
        <v>0</v>
      </c>
      <c r="T570" t="b">
        <f t="shared" si="37"/>
        <v>0</v>
      </c>
    </row>
    <row r="571" spans="1:20" x14ac:dyDescent="0.3">
      <c r="A571" t="str">
        <f t="shared" si="36"/>
        <v>84.11</v>
      </c>
      <c r="B571" s="44" t="s">
        <v>1463</v>
      </c>
      <c r="C571" s="25"/>
      <c r="D571" s="25" t="s">
        <v>1462</v>
      </c>
      <c r="E571">
        <f t="shared" si="40"/>
        <v>1</v>
      </c>
      <c r="F571">
        <f>IF(_xlfn.IFNA(VLOOKUP(B571,'ŠIFRANT ZA INDUSTRY'!A:A,1,0),0)=0,0,1)</f>
        <v>0</v>
      </c>
      <c r="G571">
        <f>IF(_xlfn.IFNA(VLOOKUP($B571,'ŠIFRANT ZA INDUSTRY'!B:B,1,0),0)=0,0,1)</f>
        <v>0</v>
      </c>
      <c r="H571">
        <f>IF(_xlfn.IFNA(VLOOKUP($B571,'ŠIFRANT ZA INDUSTRY'!C:C,1,0),0)=0,0,1)</f>
        <v>0</v>
      </c>
      <c r="I571">
        <f>IF(_xlfn.IFNA(VLOOKUP($B571,'ŠIFRANT ZA INDUSTRY'!D:D,1,0),0)=0,0,1)</f>
        <v>0</v>
      </c>
      <c r="J571">
        <f>IF(_xlfn.IFNA(VLOOKUP($B571,'ŠIFRANT ZA INDUSTRY'!E:E,1,0),0)=0,0,1)</f>
        <v>0</v>
      </c>
      <c r="K571">
        <f>IF(_xlfn.IFNA(VLOOKUP($B571,'ŠIFRANT ZA INDUSTRY'!F:F,1,0),0)=0,0,1)</f>
        <v>0</v>
      </c>
      <c r="L571">
        <f>IF(_xlfn.IFNA(VLOOKUP($B571,'ŠIFRANT ZA INDUSTRY'!G:G,1,0),0)=0,0,1)</f>
        <v>0</v>
      </c>
      <c r="M571">
        <f>IF(_xlfn.IFNA(VLOOKUP($B571,'ŠIFRANT ZA INDUSTRY'!H:H,1,0),0)=0,0,1)</f>
        <v>0</v>
      </c>
      <c r="N571">
        <f>IF(_xlfn.IFNA(VLOOKUP($B571,'ŠIFRANT ZA INDUSTRY'!I:I,1,0),0)=0,0,1)</f>
        <v>0</v>
      </c>
      <c r="O571">
        <f>IF(_xlfn.IFNA(VLOOKUP($B571,'ŠIFRANT ZA INDUSTRY'!J:J,1,0),0)=0,0,1)</f>
        <v>0</v>
      </c>
      <c r="P571">
        <f>IF(_xlfn.IFNA(VLOOKUP($B571,'ŠIFRANT ZA INDUSTRY'!K:K,1,0),0)=0,0,1)</f>
        <v>0</v>
      </c>
      <c r="Q571">
        <f>IF(_xlfn.IFNA(VLOOKUP($B571,'ŠIFRANT ZA INDUSTRY'!L:L,1,0),0)=0,0,1)</f>
        <v>0</v>
      </c>
      <c r="R571">
        <f>IF(_xlfn.IFNA(VLOOKUP($B571,'ŠIFRANT ZA INDUSTRY'!M:M,1,0),0)=0,0,1)</f>
        <v>0</v>
      </c>
      <c r="S571">
        <f>IF(_xlfn.IFNA(VLOOKUP($B571,'ŠIFRANT ZA INDUSTRY'!N:N,1,0),0)=0,0,1)</f>
        <v>0</v>
      </c>
      <c r="T571" t="b">
        <f t="shared" si="37"/>
        <v>0</v>
      </c>
    </row>
    <row r="572" spans="1:20" x14ac:dyDescent="0.3">
      <c r="A572" t="str">
        <f t="shared" si="36"/>
        <v>84.12</v>
      </c>
      <c r="B572" s="44" t="s">
        <v>1465</v>
      </c>
      <c r="C572" s="25"/>
      <c r="D572" s="25" t="s">
        <v>1464</v>
      </c>
      <c r="E572">
        <f t="shared" si="40"/>
        <v>1</v>
      </c>
      <c r="F572">
        <f>IF(_xlfn.IFNA(VLOOKUP(B572,'ŠIFRANT ZA INDUSTRY'!A:A,1,0),0)=0,0,1)</f>
        <v>0</v>
      </c>
      <c r="G572">
        <f>IF(_xlfn.IFNA(VLOOKUP($B572,'ŠIFRANT ZA INDUSTRY'!B:B,1,0),0)=0,0,1)</f>
        <v>0</v>
      </c>
      <c r="H572">
        <f>IF(_xlfn.IFNA(VLOOKUP($B572,'ŠIFRANT ZA INDUSTRY'!C:C,1,0),0)=0,0,1)</f>
        <v>0</v>
      </c>
      <c r="I572">
        <f>IF(_xlfn.IFNA(VLOOKUP($B572,'ŠIFRANT ZA INDUSTRY'!D:D,1,0),0)=0,0,1)</f>
        <v>0</v>
      </c>
      <c r="J572">
        <f>IF(_xlfn.IFNA(VLOOKUP($B572,'ŠIFRANT ZA INDUSTRY'!E:E,1,0),0)=0,0,1)</f>
        <v>0</v>
      </c>
      <c r="K572">
        <f>IF(_xlfn.IFNA(VLOOKUP($B572,'ŠIFRANT ZA INDUSTRY'!F:F,1,0),0)=0,0,1)</f>
        <v>0</v>
      </c>
      <c r="L572">
        <f>IF(_xlfn.IFNA(VLOOKUP($B572,'ŠIFRANT ZA INDUSTRY'!G:G,1,0),0)=0,0,1)</f>
        <v>0</v>
      </c>
      <c r="M572">
        <f>IF(_xlfn.IFNA(VLOOKUP($B572,'ŠIFRANT ZA INDUSTRY'!H:H,1,0),0)=0,0,1)</f>
        <v>0</v>
      </c>
      <c r="N572">
        <f>IF(_xlfn.IFNA(VLOOKUP($B572,'ŠIFRANT ZA INDUSTRY'!I:I,1,0),0)=0,0,1)</f>
        <v>0</v>
      </c>
      <c r="O572">
        <f>IF(_xlfn.IFNA(VLOOKUP($B572,'ŠIFRANT ZA INDUSTRY'!J:J,1,0),0)=0,0,1)</f>
        <v>0</v>
      </c>
      <c r="P572">
        <f>IF(_xlfn.IFNA(VLOOKUP($B572,'ŠIFRANT ZA INDUSTRY'!K:K,1,0),0)=0,0,1)</f>
        <v>0</v>
      </c>
      <c r="Q572">
        <f>IF(_xlfn.IFNA(VLOOKUP($B572,'ŠIFRANT ZA INDUSTRY'!L:L,1,0),0)=0,0,1)</f>
        <v>0</v>
      </c>
      <c r="R572">
        <f>IF(_xlfn.IFNA(VLOOKUP($B572,'ŠIFRANT ZA INDUSTRY'!M:M,1,0),0)=0,0,1)</f>
        <v>0</v>
      </c>
      <c r="S572">
        <f>IF(_xlfn.IFNA(VLOOKUP($B572,'ŠIFRANT ZA INDUSTRY'!N:N,1,0),0)=0,0,1)</f>
        <v>0</v>
      </c>
      <c r="T572" t="b">
        <f t="shared" si="37"/>
        <v>0</v>
      </c>
    </row>
    <row r="573" spans="1:20" x14ac:dyDescent="0.3">
      <c r="A573" t="str">
        <f t="shared" si="36"/>
        <v>84.13</v>
      </c>
      <c r="B573" s="44" t="s">
        <v>1467</v>
      </c>
      <c r="C573" s="25"/>
      <c r="D573" s="25" t="s">
        <v>1466</v>
      </c>
      <c r="E573">
        <f t="shared" si="40"/>
        <v>1</v>
      </c>
      <c r="F573">
        <f>IF(_xlfn.IFNA(VLOOKUP(B573,'ŠIFRANT ZA INDUSTRY'!A:A,1,0),0)=0,0,1)</f>
        <v>0</v>
      </c>
      <c r="G573">
        <f>IF(_xlfn.IFNA(VLOOKUP($B573,'ŠIFRANT ZA INDUSTRY'!B:B,1,0),0)=0,0,1)</f>
        <v>0</v>
      </c>
      <c r="H573">
        <f>IF(_xlfn.IFNA(VLOOKUP($B573,'ŠIFRANT ZA INDUSTRY'!C:C,1,0),0)=0,0,1)</f>
        <v>0</v>
      </c>
      <c r="I573">
        <f>IF(_xlfn.IFNA(VLOOKUP($B573,'ŠIFRANT ZA INDUSTRY'!D:D,1,0),0)=0,0,1)</f>
        <v>0</v>
      </c>
      <c r="J573">
        <f>IF(_xlfn.IFNA(VLOOKUP($B573,'ŠIFRANT ZA INDUSTRY'!E:E,1,0),0)=0,0,1)</f>
        <v>0</v>
      </c>
      <c r="K573">
        <f>IF(_xlfn.IFNA(VLOOKUP($B573,'ŠIFRANT ZA INDUSTRY'!F:F,1,0),0)=0,0,1)</f>
        <v>0</v>
      </c>
      <c r="L573">
        <f>IF(_xlfn.IFNA(VLOOKUP($B573,'ŠIFRANT ZA INDUSTRY'!G:G,1,0),0)=0,0,1)</f>
        <v>0</v>
      </c>
      <c r="M573">
        <f>IF(_xlfn.IFNA(VLOOKUP($B573,'ŠIFRANT ZA INDUSTRY'!H:H,1,0),0)=0,0,1)</f>
        <v>0</v>
      </c>
      <c r="N573">
        <f>IF(_xlfn.IFNA(VLOOKUP($B573,'ŠIFRANT ZA INDUSTRY'!I:I,1,0),0)=0,0,1)</f>
        <v>0</v>
      </c>
      <c r="O573">
        <f>IF(_xlfn.IFNA(VLOOKUP($B573,'ŠIFRANT ZA INDUSTRY'!J:J,1,0),0)=0,0,1)</f>
        <v>0</v>
      </c>
      <c r="P573">
        <f>IF(_xlfn.IFNA(VLOOKUP($B573,'ŠIFRANT ZA INDUSTRY'!K:K,1,0),0)=0,0,1)</f>
        <v>0</v>
      </c>
      <c r="Q573">
        <f>IF(_xlfn.IFNA(VLOOKUP($B573,'ŠIFRANT ZA INDUSTRY'!L:L,1,0),0)=0,0,1)</f>
        <v>0</v>
      </c>
      <c r="R573">
        <f>IF(_xlfn.IFNA(VLOOKUP($B573,'ŠIFRANT ZA INDUSTRY'!M:M,1,0),0)=0,0,1)</f>
        <v>0</v>
      </c>
      <c r="S573">
        <f>IF(_xlfn.IFNA(VLOOKUP($B573,'ŠIFRANT ZA INDUSTRY'!N:N,1,0),0)=0,0,1)</f>
        <v>0</v>
      </c>
      <c r="T573" t="b">
        <f t="shared" si="37"/>
        <v>0</v>
      </c>
    </row>
    <row r="574" spans="1:20" x14ac:dyDescent="0.3">
      <c r="A574" t="str">
        <f t="shared" si="36"/>
        <v>84.21</v>
      </c>
      <c r="B574" s="44" t="s">
        <v>1469</v>
      </c>
      <c r="C574" s="25"/>
      <c r="D574" s="25" t="s">
        <v>1468</v>
      </c>
      <c r="E574">
        <f t="shared" si="40"/>
        <v>1</v>
      </c>
      <c r="F574">
        <f>IF(_xlfn.IFNA(VLOOKUP(B574,'ŠIFRANT ZA INDUSTRY'!A:A,1,0),0)=0,0,1)</f>
        <v>0</v>
      </c>
      <c r="G574">
        <f>IF(_xlfn.IFNA(VLOOKUP($B574,'ŠIFRANT ZA INDUSTRY'!B:B,1,0),0)=0,0,1)</f>
        <v>0</v>
      </c>
      <c r="H574">
        <f>IF(_xlfn.IFNA(VLOOKUP($B574,'ŠIFRANT ZA INDUSTRY'!C:C,1,0),0)=0,0,1)</f>
        <v>0</v>
      </c>
      <c r="I574">
        <f>IF(_xlfn.IFNA(VLOOKUP($B574,'ŠIFRANT ZA INDUSTRY'!D:D,1,0),0)=0,0,1)</f>
        <v>0</v>
      </c>
      <c r="J574">
        <f>IF(_xlfn.IFNA(VLOOKUP($B574,'ŠIFRANT ZA INDUSTRY'!E:E,1,0),0)=0,0,1)</f>
        <v>0</v>
      </c>
      <c r="K574">
        <f>IF(_xlfn.IFNA(VLOOKUP($B574,'ŠIFRANT ZA INDUSTRY'!F:F,1,0),0)=0,0,1)</f>
        <v>0</v>
      </c>
      <c r="L574">
        <f>IF(_xlfn.IFNA(VLOOKUP($B574,'ŠIFRANT ZA INDUSTRY'!G:G,1,0),0)=0,0,1)</f>
        <v>0</v>
      </c>
      <c r="M574">
        <f>IF(_xlfn.IFNA(VLOOKUP($B574,'ŠIFRANT ZA INDUSTRY'!H:H,1,0),0)=0,0,1)</f>
        <v>0</v>
      </c>
      <c r="N574">
        <f>IF(_xlfn.IFNA(VLOOKUP($B574,'ŠIFRANT ZA INDUSTRY'!I:I,1,0),0)=0,0,1)</f>
        <v>0</v>
      </c>
      <c r="O574">
        <f>IF(_xlfn.IFNA(VLOOKUP($B574,'ŠIFRANT ZA INDUSTRY'!J:J,1,0),0)=0,0,1)</f>
        <v>0</v>
      </c>
      <c r="P574">
        <f>IF(_xlfn.IFNA(VLOOKUP($B574,'ŠIFRANT ZA INDUSTRY'!K:K,1,0),0)=0,0,1)</f>
        <v>0</v>
      </c>
      <c r="Q574">
        <f>IF(_xlfn.IFNA(VLOOKUP($B574,'ŠIFRANT ZA INDUSTRY'!L:L,1,0),0)=0,0,1)</f>
        <v>0</v>
      </c>
      <c r="R574">
        <f>IF(_xlfn.IFNA(VLOOKUP($B574,'ŠIFRANT ZA INDUSTRY'!M:M,1,0),0)=0,0,1)</f>
        <v>0</v>
      </c>
      <c r="S574">
        <f>IF(_xlfn.IFNA(VLOOKUP($B574,'ŠIFRANT ZA INDUSTRY'!N:N,1,0),0)=0,0,1)</f>
        <v>0</v>
      </c>
      <c r="T574" t="b">
        <f t="shared" si="37"/>
        <v>0</v>
      </c>
    </row>
    <row r="575" spans="1:20" x14ac:dyDescent="0.3">
      <c r="A575" t="str">
        <f t="shared" si="36"/>
        <v>84.22</v>
      </c>
      <c r="B575" s="44" t="s">
        <v>1471</v>
      </c>
      <c r="C575" s="25"/>
      <c r="D575" s="25" t="s">
        <v>1470</v>
      </c>
      <c r="E575">
        <f t="shared" si="40"/>
        <v>1</v>
      </c>
      <c r="F575">
        <f>IF(_xlfn.IFNA(VLOOKUP(B575,'ŠIFRANT ZA INDUSTRY'!A:A,1,0),0)=0,0,1)</f>
        <v>0</v>
      </c>
      <c r="G575">
        <f>IF(_xlfn.IFNA(VLOOKUP($B575,'ŠIFRANT ZA INDUSTRY'!B:B,1,0),0)=0,0,1)</f>
        <v>0</v>
      </c>
      <c r="H575">
        <f>IF(_xlfn.IFNA(VLOOKUP($B575,'ŠIFRANT ZA INDUSTRY'!C:C,1,0),0)=0,0,1)</f>
        <v>0</v>
      </c>
      <c r="I575">
        <f>IF(_xlfn.IFNA(VLOOKUP($B575,'ŠIFRANT ZA INDUSTRY'!D:D,1,0),0)=0,0,1)</f>
        <v>0</v>
      </c>
      <c r="J575">
        <f>IF(_xlfn.IFNA(VLOOKUP($B575,'ŠIFRANT ZA INDUSTRY'!E:E,1,0),0)=0,0,1)</f>
        <v>0</v>
      </c>
      <c r="K575">
        <f>IF(_xlfn.IFNA(VLOOKUP($B575,'ŠIFRANT ZA INDUSTRY'!F:F,1,0),0)=0,0,1)</f>
        <v>0</v>
      </c>
      <c r="L575">
        <f>IF(_xlfn.IFNA(VLOOKUP($B575,'ŠIFRANT ZA INDUSTRY'!G:G,1,0),0)=0,0,1)</f>
        <v>0</v>
      </c>
      <c r="M575">
        <f>IF(_xlfn.IFNA(VLOOKUP($B575,'ŠIFRANT ZA INDUSTRY'!H:H,1,0),0)=0,0,1)</f>
        <v>0</v>
      </c>
      <c r="N575">
        <f>IF(_xlfn.IFNA(VLOOKUP($B575,'ŠIFRANT ZA INDUSTRY'!I:I,1,0),0)=0,0,1)</f>
        <v>0</v>
      </c>
      <c r="O575">
        <f>IF(_xlfn.IFNA(VLOOKUP($B575,'ŠIFRANT ZA INDUSTRY'!J:J,1,0),0)=0,0,1)</f>
        <v>0</v>
      </c>
      <c r="P575">
        <f>IF(_xlfn.IFNA(VLOOKUP($B575,'ŠIFRANT ZA INDUSTRY'!K:K,1,0),0)=0,0,1)</f>
        <v>0</v>
      </c>
      <c r="Q575">
        <f>IF(_xlfn.IFNA(VLOOKUP($B575,'ŠIFRANT ZA INDUSTRY'!L:L,1,0),0)=0,0,1)</f>
        <v>0</v>
      </c>
      <c r="R575">
        <f>IF(_xlfn.IFNA(VLOOKUP($B575,'ŠIFRANT ZA INDUSTRY'!M:M,1,0),0)=0,0,1)</f>
        <v>0</v>
      </c>
      <c r="S575">
        <f>IF(_xlfn.IFNA(VLOOKUP($B575,'ŠIFRANT ZA INDUSTRY'!N:N,1,0),0)=0,0,1)</f>
        <v>0</v>
      </c>
      <c r="T575" t="b">
        <f t="shared" si="37"/>
        <v>0</v>
      </c>
    </row>
    <row r="576" spans="1:20" x14ac:dyDescent="0.3">
      <c r="A576" t="str">
        <f t="shared" si="36"/>
        <v>84.23</v>
      </c>
      <c r="B576" s="44" t="s">
        <v>1473</v>
      </c>
      <c r="C576" s="25"/>
      <c r="D576" s="25" t="s">
        <v>1472</v>
      </c>
      <c r="E576">
        <f t="shared" si="40"/>
        <v>1</v>
      </c>
      <c r="F576">
        <f>IF(_xlfn.IFNA(VLOOKUP(B576,'ŠIFRANT ZA INDUSTRY'!A:A,1,0),0)=0,0,1)</f>
        <v>0</v>
      </c>
      <c r="G576">
        <f>IF(_xlfn.IFNA(VLOOKUP($B576,'ŠIFRANT ZA INDUSTRY'!B:B,1,0),0)=0,0,1)</f>
        <v>0</v>
      </c>
      <c r="H576">
        <f>IF(_xlfn.IFNA(VLOOKUP($B576,'ŠIFRANT ZA INDUSTRY'!C:C,1,0),0)=0,0,1)</f>
        <v>0</v>
      </c>
      <c r="I576">
        <f>IF(_xlfn.IFNA(VLOOKUP($B576,'ŠIFRANT ZA INDUSTRY'!D:D,1,0),0)=0,0,1)</f>
        <v>0</v>
      </c>
      <c r="J576">
        <f>IF(_xlfn.IFNA(VLOOKUP($B576,'ŠIFRANT ZA INDUSTRY'!E:E,1,0),0)=0,0,1)</f>
        <v>0</v>
      </c>
      <c r="K576">
        <f>IF(_xlfn.IFNA(VLOOKUP($B576,'ŠIFRANT ZA INDUSTRY'!F:F,1,0),0)=0,0,1)</f>
        <v>0</v>
      </c>
      <c r="L576">
        <f>IF(_xlfn.IFNA(VLOOKUP($B576,'ŠIFRANT ZA INDUSTRY'!G:G,1,0),0)=0,0,1)</f>
        <v>0</v>
      </c>
      <c r="M576">
        <f>IF(_xlfn.IFNA(VLOOKUP($B576,'ŠIFRANT ZA INDUSTRY'!H:H,1,0),0)=0,0,1)</f>
        <v>0</v>
      </c>
      <c r="N576">
        <f>IF(_xlfn.IFNA(VLOOKUP($B576,'ŠIFRANT ZA INDUSTRY'!I:I,1,0),0)=0,0,1)</f>
        <v>0</v>
      </c>
      <c r="O576">
        <f>IF(_xlfn.IFNA(VLOOKUP($B576,'ŠIFRANT ZA INDUSTRY'!J:J,1,0),0)=0,0,1)</f>
        <v>0</v>
      </c>
      <c r="P576">
        <f>IF(_xlfn.IFNA(VLOOKUP($B576,'ŠIFRANT ZA INDUSTRY'!K:K,1,0),0)=0,0,1)</f>
        <v>0</v>
      </c>
      <c r="Q576">
        <f>IF(_xlfn.IFNA(VLOOKUP($B576,'ŠIFRANT ZA INDUSTRY'!L:L,1,0),0)=0,0,1)</f>
        <v>0</v>
      </c>
      <c r="R576">
        <f>IF(_xlfn.IFNA(VLOOKUP($B576,'ŠIFRANT ZA INDUSTRY'!M:M,1,0),0)=0,0,1)</f>
        <v>0</v>
      </c>
      <c r="S576">
        <f>IF(_xlfn.IFNA(VLOOKUP($B576,'ŠIFRANT ZA INDUSTRY'!N:N,1,0),0)=0,0,1)</f>
        <v>0</v>
      </c>
      <c r="T576" t="b">
        <f t="shared" si="37"/>
        <v>0</v>
      </c>
    </row>
    <row r="577" spans="1:20" x14ac:dyDescent="0.3">
      <c r="A577" t="str">
        <f t="shared" si="36"/>
        <v>84.24</v>
      </c>
      <c r="B577" s="44" t="s">
        <v>1475</v>
      </c>
      <c r="C577" s="25"/>
      <c r="D577" s="25" t="s">
        <v>1474</v>
      </c>
      <c r="E577">
        <f t="shared" si="40"/>
        <v>1</v>
      </c>
      <c r="F577">
        <f>IF(_xlfn.IFNA(VLOOKUP(B577,'ŠIFRANT ZA INDUSTRY'!A:A,1,0),0)=0,0,1)</f>
        <v>0</v>
      </c>
      <c r="G577">
        <f>IF(_xlfn.IFNA(VLOOKUP($B577,'ŠIFRANT ZA INDUSTRY'!B:B,1,0),0)=0,0,1)</f>
        <v>0</v>
      </c>
      <c r="H577">
        <f>IF(_xlfn.IFNA(VLOOKUP($B577,'ŠIFRANT ZA INDUSTRY'!C:C,1,0),0)=0,0,1)</f>
        <v>0</v>
      </c>
      <c r="I577">
        <f>IF(_xlfn.IFNA(VLOOKUP($B577,'ŠIFRANT ZA INDUSTRY'!D:D,1,0),0)=0,0,1)</f>
        <v>0</v>
      </c>
      <c r="J577">
        <f>IF(_xlfn.IFNA(VLOOKUP($B577,'ŠIFRANT ZA INDUSTRY'!E:E,1,0),0)=0,0,1)</f>
        <v>0</v>
      </c>
      <c r="K577">
        <f>IF(_xlfn.IFNA(VLOOKUP($B577,'ŠIFRANT ZA INDUSTRY'!F:F,1,0),0)=0,0,1)</f>
        <v>0</v>
      </c>
      <c r="L577">
        <f>IF(_xlfn.IFNA(VLOOKUP($B577,'ŠIFRANT ZA INDUSTRY'!G:G,1,0),0)=0,0,1)</f>
        <v>0</v>
      </c>
      <c r="M577">
        <f>IF(_xlfn.IFNA(VLOOKUP($B577,'ŠIFRANT ZA INDUSTRY'!H:H,1,0),0)=0,0,1)</f>
        <v>0</v>
      </c>
      <c r="N577">
        <f>IF(_xlfn.IFNA(VLOOKUP($B577,'ŠIFRANT ZA INDUSTRY'!I:I,1,0),0)=0,0,1)</f>
        <v>0</v>
      </c>
      <c r="O577">
        <f>IF(_xlfn.IFNA(VLOOKUP($B577,'ŠIFRANT ZA INDUSTRY'!J:J,1,0),0)=0,0,1)</f>
        <v>0</v>
      </c>
      <c r="P577">
        <f>IF(_xlfn.IFNA(VLOOKUP($B577,'ŠIFRANT ZA INDUSTRY'!K:K,1,0),0)=0,0,1)</f>
        <v>0</v>
      </c>
      <c r="Q577">
        <f>IF(_xlfn.IFNA(VLOOKUP($B577,'ŠIFRANT ZA INDUSTRY'!L:L,1,0),0)=0,0,1)</f>
        <v>0</v>
      </c>
      <c r="R577">
        <f>IF(_xlfn.IFNA(VLOOKUP($B577,'ŠIFRANT ZA INDUSTRY'!M:M,1,0),0)=0,0,1)</f>
        <v>0</v>
      </c>
      <c r="S577">
        <f>IF(_xlfn.IFNA(VLOOKUP($B577,'ŠIFRANT ZA INDUSTRY'!N:N,1,0),0)=0,0,1)</f>
        <v>0</v>
      </c>
      <c r="T577" t="b">
        <f t="shared" si="37"/>
        <v>0</v>
      </c>
    </row>
    <row r="578" spans="1:20" x14ac:dyDescent="0.3">
      <c r="A578" t="str">
        <f t="shared" si="36"/>
        <v>84.25</v>
      </c>
      <c r="B578" s="44" t="s">
        <v>1477</v>
      </c>
      <c r="C578" s="25"/>
      <c r="D578" s="25" t="s">
        <v>1476</v>
      </c>
      <c r="E578">
        <f t="shared" si="40"/>
        <v>1</v>
      </c>
      <c r="F578">
        <f>IF(_xlfn.IFNA(VLOOKUP(B578,'ŠIFRANT ZA INDUSTRY'!A:A,1,0),0)=0,0,1)</f>
        <v>0</v>
      </c>
      <c r="G578">
        <f>IF(_xlfn.IFNA(VLOOKUP($B578,'ŠIFRANT ZA INDUSTRY'!B:B,1,0),0)=0,0,1)</f>
        <v>0</v>
      </c>
      <c r="H578">
        <f>IF(_xlfn.IFNA(VLOOKUP($B578,'ŠIFRANT ZA INDUSTRY'!C:C,1,0),0)=0,0,1)</f>
        <v>0</v>
      </c>
      <c r="I578">
        <f>IF(_xlfn.IFNA(VLOOKUP($B578,'ŠIFRANT ZA INDUSTRY'!D:D,1,0),0)=0,0,1)</f>
        <v>0</v>
      </c>
      <c r="J578">
        <f>IF(_xlfn.IFNA(VLOOKUP($B578,'ŠIFRANT ZA INDUSTRY'!E:E,1,0),0)=0,0,1)</f>
        <v>0</v>
      </c>
      <c r="K578">
        <f>IF(_xlfn.IFNA(VLOOKUP($B578,'ŠIFRANT ZA INDUSTRY'!F:F,1,0),0)=0,0,1)</f>
        <v>0</v>
      </c>
      <c r="L578">
        <f>IF(_xlfn.IFNA(VLOOKUP($B578,'ŠIFRANT ZA INDUSTRY'!G:G,1,0),0)=0,0,1)</f>
        <v>0</v>
      </c>
      <c r="M578">
        <f>IF(_xlfn.IFNA(VLOOKUP($B578,'ŠIFRANT ZA INDUSTRY'!H:H,1,0),0)=0,0,1)</f>
        <v>0</v>
      </c>
      <c r="N578">
        <f>IF(_xlfn.IFNA(VLOOKUP($B578,'ŠIFRANT ZA INDUSTRY'!I:I,1,0),0)=0,0,1)</f>
        <v>0</v>
      </c>
      <c r="O578">
        <f>IF(_xlfn.IFNA(VLOOKUP($B578,'ŠIFRANT ZA INDUSTRY'!J:J,1,0),0)=0,0,1)</f>
        <v>0</v>
      </c>
      <c r="P578">
        <f>IF(_xlfn.IFNA(VLOOKUP($B578,'ŠIFRANT ZA INDUSTRY'!K:K,1,0),0)=0,0,1)</f>
        <v>0</v>
      </c>
      <c r="Q578">
        <f>IF(_xlfn.IFNA(VLOOKUP($B578,'ŠIFRANT ZA INDUSTRY'!L:L,1,0),0)=0,0,1)</f>
        <v>0</v>
      </c>
      <c r="R578">
        <f>IF(_xlfn.IFNA(VLOOKUP($B578,'ŠIFRANT ZA INDUSTRY'!M:M,1,0),0)=0,0,1)</f>
        <v>0</v>
      </c>
      <c r="S578">
        <f>IF(_xlfn.IFNA(VLOOKUP($B578,'ŠIFRANT ZA INDUSTRY'!N:N,1,0),0)=0,0,1)</f>
        <v>0</v>
      </c>
      <c r="T578" t="b">
        <f t="shared" si="37"/>
        <v>0</v>
      </c>
    </row>
    <row r="579" spans="1:20" x14ac:dyDescent="0.3">
      <c r="A579" t="str">
        <f t="shared" si="36"/>
        <v>84.30</v>
      </c>
      <c r="B579" s="44" t="s">
        <v>1479</v>
      </c>
      <c r="C579" s="25"/>
      <c r="D579" s="25" t="s">
        <v>1478</v>
      </c>
      <c r="E579">
        <f t="shared" si="40"/>
        <v>1</v>
      </c>
      <c r="F579">
        <f>IF(_xlfn.IFNA(VLOOKUP(B579,'ŠIFRANT ZA INDUSTRY'!A:A,1,0),0)=0,0,1)</f>
        <v>0</v>
      </c>
      <c r="G579">
        <f>IF(_xlfn.IFNA(VLOOKUP($B579,'ŠIFRANT ZA INDUSTRY'!B:B,1,0),0)=0,0,1)</f>
        <v>0</v>
      </c>
      <c r="H579">
        <f>IF(_xlfn.IFNA(VLOOKUP($B579,'ŠIFRANT ZA INDUSTRY'!C:C,1,0),0)=0,0,1)</f>
        <v>0</v>
      </c>
      <c r="I579">
        <f>IF(_xlfn.IFNA(VLOOKUP($B579,'ŠIFRANT ZA INDUSTRY'!D:D,1,0),0)=0,0,1)</f>
        <v>0</v>
      </c>
      <c r="J579">
        <f>IF(_xlfn.IFNA(VLOOKUP($B579,'ŠIFRANT ZA INDUSTRY'!E:E,1,0),0)=0,0,1)</f>
        <v>0</v>
      </c>
      <c r="K579">
        <f>IF(_xlfn.IFNA(VLOOKUP($B579,'ŠIFRANT ZA INDUSTRY'!F:F,1,0),0)=0,0,1)</f>
        <v>0</v>
      </c>
      <c r="L579">
        <f>IF(_xlfn.IFNA(VLOOKUP($B579,'ŠIFRANT ZA INDUSTRY'!G:G,1,0),0)=0,0,1)</f>
        <v>0</v>
      </c>
      <c r="M579">
        <f>IF(_xlfn.IFNA(VLOOKUP($B579,'ŠIFRANT ZA INDUSTRY'!H:H,1,0),0)=0,0,1)</f>
        <v>0</v>
      </c>
      <c r="N579">
        <f>IF(_xlfn.IFNA(VLOOKUP($B579,'ŠIFRANT ZA INDUSTRY'!I:I,1,0),0)=0,0,1)</f>
        <v>0</v>
      </c>
      <c r="O579">
        <f>IF(_xlfn.IFNA(VLOOKUP($B579,'ŠIFRANT ZA INDUSTRY'!J:J,1,0),0)=0,0,1)</f>
        <v>0</v>
      </c>
      <c r="P579">
        <f>IF(_xlfn.IFNA(VLOOKUP($B579,'ŠIFRANT ZA INDUSTRY'!K:K,1,0),0)=0,0,1)</f>
        <v>0</v>
      </c>
      <c r="Q579">
        <f>IF(_xlfn.IFNA(VLOOKUP($B579,'ŠIFRANT ZA INDUSTRY'!L:L,1,0),0)=0,0,1)</f>
        <v>0</v>
      </c>
      <c r="R579">
        <f>IF(_xlfn.IFNA(VLOOKUP($B579,'ŠIFRANT ZA INDUSTRY'!M:M,1,0),0)=0,0,1)</f>
        <v>0</v>
      </c>
      <c r="S579">
        <f>IF(_xlfn.IFNA(VLOOKUP($B579,'ŠIFRANT ZA INDUSTRY'!N:N,1,0),0)=0,0,1)</f>
        <v>0</v>
      </c>
      <c r="T579" t="b">
        <f t="shared" si="37"/>
        <v>0</v>
      </c>
    </row>
    <row r="580" spans="1:20" x14ac:dyDescent="0.3">
      <c r="A580" t="str">
        <f t="shared" ref="A580:A643" si="41">LEFT(B580,5)</f>
        <v>85.10</v>
      </c>
      <c r="B580" s="44" t="s">
        <v>1481</v>
      </c>
      <c r="C580" s="25"/>
      <c r="D580" s="25" t="s">
        <v>1480</v>
      </c>
      <c r="E580">
        <f t="shared" si="40"/>
        <v>1</v>
      </c>
      <c r="F580">
        <f>IF(_xlfn.IFNA(VLOOKUP(B580,'ŠIFRANT ZA INDUSTRY'!A:A,1,0),0)=0,0,1)</f>
        <v>0</v>
      </c>
      <c r="G580">
        <f>IF(_xlfn.IFNA(VLOOKUP($B580,'ŠIFRANT ZA INDUSTRY'!B:B,1,0),0)=0,0,1)</f>
        <v>0</v>
      </c>
      <c r="H580">
        <f>IF(_xlfn.IFNA(VLOOKUP($B580,'ŠIFRANT ZA INDUSTRY'!C:C,1,0),0)=0,0,1)</f>
        <v>0</v>
      </c>
      <c r="I580">
        <f>IF(_xlfn.IFNA(VLOOKUP($B580,'ŠIFRANT ZA INDUSTRY'!D:D,1,0),0)=0,0,1)</f>
        <v>0</v>
      </c>
      <c r="J580">
        <f>IF(_xlfn.IFNA(VLOOKUP($B580,'ŠIFRANT ZA INDUSTRY'!E:E,1,0),0)=0,0,1)</f>
        <v>0</v>
      </c>
      <c r="K580">
        <f>IF(_xlfn.IFNA(VLOOKUP($B580,'ŠIFRANT ZA INDUSTRY'!F:F,1,0),0)=0,0,1)</f>
        <v>0</v>
      </c>
      <c r="L580">
        <f>IF(_xlfn.IFNA(VLOOKUP($B580,'ŠIFRANT ZA INDUSTRY'!G:G,1,0),0)=0,0,1)</f>
        <v>0</v>
      </c>
      <c r="M580">
        <f>IF(_xlfn.IFNA(VLOOKUP($B580,'ŠIFRANT ZA INDUSTRY'!H:H,1,0),0)=0,0,1)</f>
        <v>0</v>
      </c>
      <c r="N580">
        <f>IF(_xlfn.IFNA(VLOOKUP($B580,'ŠIFRANT ZA INDUSTRY'!I:I,1,0),0)=0,0,1)</f>
        <v>0</v>
      </c>
      <c r="O580">
        <f>IF(_xlfn.IFNA(VLOOKUP($B580,'ŠIFRANT ZA INDUSTRY'!J:J,1,0),0)=0,0,1)</f>
        <v>0</v>
      </c>
      <c r="P580">
        <f>IF(_xlfn.IFNA(VLOOKUP($B580,'ŠIFRANT ZA INDUSTRY'!K:K,1,0),0)=0,0,1)</f>
        <v>0</v>
      </c>
      <c r="Q580">
        <f>IF(_xlfn.IFNA(VLOOKUP($B580,'ŠIFRANT ZA INDUSTRY'!L:L,1,0),0)=0,0,1)</f>
        <v>0</v>
      </c>
      <c r="R580">
        <f>IF(_xlfn.IFNA(VLOOKUP($B580,'ŠIFRANT ZA INDUSTRY'!M:M,1,0),0)=0,0,1)</f>
        <v>0</v>
      </c>
      <c r="S580">
        <f>IF(_xlfn.IFNA(VLOOKUP($B580,'ŠIFRANT ZA INDUSTRY'!N:N,1,0),0)=0,0,1)</f>
        <v>0</v>
      </c>
      <c r="T580" t="b">
        <f t="shared" ref="T580:T643" si="42">IF(SUM(F580:S580)&gt;0,TRUE,FALSE)</f>
        <v>0</v>
      </c>
    </row>
    <row r="581" spans="1:20" x14ac:dyDescent="0.3">
      <c r="A581" t="str">
        <f t="shared" si="41"/>
        <v>85.20</v>
      </c>
      <c r="B581" s="44" t="s">
        <v>1483</v>
      </c>
      <c r="C581" s="25"/>
      <c r="D581" s="25" t="s">
        <v>1482</v>
      </c>
      <c r="E581">
        <f t="shared" si="40"/>
        <v>1</v>
      </c>
      <c r="F581">
        <f>IF(_xlfn.IFNA(VLOOKUP(B581,'ŠIFRANT ZA INDUSTRY'!A:A,1,0),0)=0,0,1)</f>
        <v>0</v>
      </c>
      <c r="G581">
        <f>IF(_xlfn.IFNA(VLOOKUP($B581,'ŠIFRANT ZA INDUSTRY'!B:B,1,0),0)=0,0,1)</f>
        <v>0</v>
      </c>
      <c r="H581">
        <f>IF(_xlfn.IFNA(VLOOKUP($B581,'ŠIFRANT ZA INDUSTRY'!C:C,1,0),0)=0,0,1)</f>
        <v>0</v>
      </c>
      <c r="I581">
        <f>IF(_xlfn.IFNA(VLOOKUP($B581,'ŠIFRANT ZA INDUSTRY'!D:D,1,0),0)=0,0,1)</f>
        <v>0</v>
      </c>
      <c r="J581">
        <f>IF(_xlfn.IFNA(VLOOKUP($B581,'ŠIFRANT ZA INDUSTRY'!E:E,1,0),0)=0,0,1)</f>
        <v>0</v>
      </c>
      <c r="K581">
        <f>IF(_xlfn.IFNA(VLOOKUP($B581,'ŠIFRANT ZA INDUSTRY'!F:F,1,0),0)=0,0,1)</f>
        <v>0</v>
      </c>
      <c r="L581">
        <f>IF(_xlfn.IFNA(VLOOKUP($B581,'ŠIFRANT ZA INDUSTRY'!G:G,1,0),0)=0,0,1)</f>
        <v>0</v>
      </c>
      <c r="M581">
        <f>IF(_xlfn.IFNA(VLOOKUP($B581,'ŠIFRANT ZA INDUSTRY'!H:H,1,0),0)=0,0,1)</f>
        <v>0</v>
      </c>
      <c r="N581">
        <f>IF(_xlfn.IFNA(VLOOKUP($B581,'ŠIFRANT ZA INDUSTRY'!I:I,1,0),0)=0,0,1)</f>
        <v>0</v>
      </c>
      <c r="O581">
        <f>IF(_xlfn.IFNA(VLOOKUP($B581,'ŠIFRANT ZA INDUSTRY'!J:J,1,0),0)=0,0,1)</f>
        <v>0</v>
      </c>
      <c r="P581">
        <f>IF(_xlfn.IFNA(VLOOKUP($B581,'ŠIFRANT ZA INDUSTRY'!K:K,1,0),0)=0,0,1)</f>
        <v>0</v>
      </c>
      <c r="Q581">
        <f>IF(_xlfn.IFNA(VLOOKUP($B581,'ŠIFRANT ZA INDUSTRY'!L:L,1,0),0)=0,0,1)</f>
        <v>0</v>
      </c>
      <c r="R581">
        <f>IF(_xlfn.IFNA(VLOOKUP($B581,'ŠIFRANT ZA INDUSTRY'!M:M,1,0),0)=0,0,1)</f>
        <v>0</v>
      </c>
      <c r="S581">
        <f>IF(_xlfn.IFNA(VLOOKUP($B581,'ŠIFRANT ZA INDUSTRY'!N:N,1,0),0)=0,0,1)</f>
        <v>0</v>
      </c>
      <c r="T581" t="b">
        <f t="shared" si="42"/>
        <v>0</v>
      </c>
    </row>
    <row r="582" spans="1:20" x14ac:dyDescent="0.3">
      <c r="A582" t="str">
        <f t="shared" si="41"/>
        <v>85.31</v>
      </c>
      <c r="B582" s="44" t="s">
        <v>1485</v>
      </c>
      <c r="C582" s="25"/>
      <c r="D582" s="25" t="s">
        <v>1484</v>
      </c>
      <c r="E582">
        <f t="shared" si="40"/>
        <v>1</v>
      </c>
      <c r="F582">
        <f>IF(_xlfn.IFNA(VLOOKUP(B582,'ŠIFRANT ZA INDUSTRY'!A:A,1,0),0)=0,0,1)</f>
        <v>0</v>
      </c>
      <c r="G582">
        <f>IF(_xlfn.IFNA(VLOOKUP($B582,'ŠIFRANT ZA INDUSTRY'!B:B,1,0),0)=0,0,1)</f>
        <v>0</v>
      </c>
      <c r="H582">
        <f>IF(_xlfn.IFNA(VLOOKUP($B582,'ŠIFRANT ZA INDUSTRY'!C:C,1,0),0)=0,0,1)</f>
        <v>0</v>
      </c>
      <c r="I582">
        <f>IF(_xlfn.IFNA(VLOOKUP($B582,'ŠIFRANT ZA INDUSTRY'!D:D,1,0),0)=0,0,1)</f>
        <v>0</v>
      </c>
      <c r="J582">
        <f>IF(_xlfn.IFNA(VLOOKUP($B582,'ŠIFRANT ZA INDUSTRY'!E:E,1,0),0)=0,0,1)</f>
        <v>0</v>
      </c>
      <c r="K582">
        <f>IF(_xlfn.IFNA(VLOOKUP($B582,'ŠIFRANT ZA INDUSTRY'!F:F,1,0),0)=0,0,1)</f>
        <v>0</v>
      </c>
      <c r="L582">
        <f>IF(_xlfn.IFNA(VLOOKUP($B582,'ŠIFRANT ZA INDUSTRY'!G:G,1,0),0)=0,0,1)</f>
        <v>0</v>
      </c>
      <c r="M582">
        <f>IF(_xlfn.IFNA(VLOOKUP($B582,'ŠIFRANT ZA INDUSTRY'!H:H,1,0),0)=0,0,1)</f>
        <v>0</v>
      </c>
      <c r="N582">
        <f>IF(_xlfn.IFNA(VLOOKUP($B582,'ŠIFRANT ZA INDUSTRY'!I:I,1,0),0)=0,0,1)</f>
        <v>0</v>
      </c>
      <c r="O582">
        <f>IF(_xlfn.IFNA(VLOOKUP($B582,'ŠIFRANT ZA INDUSTRY'!J:J,1,0),0)=0,0,1)</f>
        <v>0</v>
      </c>
      <c r="P582">
        <f>IF(_xlfn.IFNA(VLOOKUP($B582,'ŠIFRANT ZA INDUSTRY'!K:K,1,0),0)=0,0,1)</f>
        <v>0</v>
      </c>
      <c r="Q582">
        <f>IF(_xlfn.IFNA(VLOOKUP($B582,'ŠIFRANT ZA INDUSTRY'!L:L,1,0),0)=0,0,1)</f>
        <v>0</v>
      </c>
      <c r="R582">
        <f>IF(_xlfn.IFNA(VLOOKUP($B582,'ŠIFRANT ZA INDUSTRY'!M:M,1,0),0)=0,0,1)</f>
        <v>0</v>
      </c>
      <c r="S582">
        <f>IF(_xlfn.IFNA(VLOOKUP($B582,'ŠIFRANT ZA INDUSTRY'!N:N,1,0),0)=0,0,1)</f>
        <v>0</v>
      </c>
      <c r="T582" t="b">
        <f t="shared" si="42"/>
        <v>0</v>
      </c>
    </row>
    <row r="583" spans="1:20" x14ac:dyDescent="0.3">
      <c r="A583" t="str">
        <f t="shared" si="41"/>
        <v>85.32</v>
      </c>
      <c r="B583" s="44" t="s">
        <v>1487</v>
      </c>
      <c r="C583" s="25"/>
      <c r="D583" s="25" t="s">
        <v>1486</v>
      </c>
      <c r="E583">
        <f t="shared" si="40"/>
        <v>1</v>
      </c>
      <c r="F583">
        <f>IF(_xlfn.IFNA(VLOOKUP(B583,'ŠIFRANT ZA INDUSTRY'!A:A,1,0),0)=0,0,1)</f>
        <v>0</v>
      </c>
      <c r="G583">
        <f>IF(_xlfn.IFNA(VLOOKUP($B583,'ŠIFRANT ZA INDUSTRY'!B:B,1,0),0)=0,0,1)</f>
        <v>0</v>
      </c>
      <c r="H583">
        <f>IF(_xlfn.IFNA(VLOOKUP($B583,'ŠIFRANT ZA INDUSTRY'!C:C,1,0),0)=0,0,1)</f>
        <v>0</v>
      </c>
      <c r="I583">
        <f>IF(_xlfn.IFNA(VLOOKUP($B583,'ŠIFRANT ZA INDUSTRY'!D:D,1,0),0)=0,0,1)</f>
        <v>0</v>
      </c>
      <c r="J583">
        <f>IF(_xlfn.IFNA(VLOOKUP($B583,'ŠIFRANT ZA INDUSTRY'!E:E,1,0),0)=0,0,1)</f>
        <v>0</v>
      </c>
      <c r="K583">
        <f>IF(_xlfn.IFNA(VLOOKUP($B583,'ŠIFRANT ZA INDUSTRY'!F:F,1,0),0)=0,0,1)</f>
        <v>0</v>
      </c>
      <c r="L583">
        <f>IF(_xlfn.IFNA(VLOOKUP($B583,'ŠIFRANT ZA INDUSTRY'!G:G,1,0),0)=0,0,1)</f>
        <v>0</v>
      </c>
      <c r="M583">
        <f>IF(_xlfn.IFNA(VLOOKUP($B583,'ŠIFRANT ZA INDUSTRY'!H:H,1,0),0)=0,0,1)</f>
        <v>0</v>
      </c>
      <c r="N583">
        <f>IF(_xlfn.IFNA(VLOOKUP($B583,'ŠIFRANT ZA INDUSTRY'!I:I,1,0),0)=0,0,1)</f>
        <v>0</v>
      </c>
      <c r="O583">
        <f>IF(_xlfn.IFNA(VLOOKUP($B583,'ŠIFRANT ZA INDUSTRY'!J:J,1,0),0)=0,0,1)</f>
        <v>0</v>
      </c>
      <c r="P583">
        <f>IF(_xlfn.IFNA(VLOOKUP($B583,'ŠIFRANT ZA INDUSTRY'!K:K,1,0),0)=0,0,1)</f>
        <v>0</v>
      </c>
      <c r="Q583">
        <f>IF(_xlfn.IFNA(VLOOKUP($B583,'ŠIFRANT ZA INDUSTRY'!L:L,1,0),0)=0,0,1)</f>
        <v>0</v>
      </c>
      <c r="R583">
        <f>IF(_xlfn.IFNA(VLOOKUP($B583,'ŠIFRANT ZA INDUSTRY'!M:M,1,0),0)=0,0,1)</f>
        <v>0</v>
      </c>
      <c r="S583">
        <f>IF(_xlfn.IFNA(VLOOKUP($B583,'ŠIFRANT ZA INDUSTRY'!N:N,1,0),0)=0,0,1)</f>
        <v>0</v>
      </c>
      <c r="T583" t="b">
        <f t="shared" si="42"/>
        <v>0</v>
      </c>
    </row>
    <row r="584" spans="1:20" x14ac:dyDescent="0.3">
      <c r="A584" t="str">
        <f t="shared" si="41"/>
        <v>85.41</v>
      </c>
      <c r="B584" s="44" t="s">
        <v>1489</v>
      </c>
      <c r="C584" s="25"/>
      <c r="D584" s="25" t="s">
        <v>1488</v>
      </c>
      <c r="E584">
        <f t="shared" si="40"/>
        <v>1</v>
      </c>
      <c r="F584">
        <f>IF(_xlfn.IFNA(VLOOKUP(B584,'ŠIFRANT ZA INDUSTRY'!A:A,1,0),0)=0,0,1)</f>
        <v>0</v>
      </c>
      <c r="G584">
        <f>IF(_xlfn.IFNA(VLOOKUP($B584,'ŠIFRANT ZA INDUSTRY'!B:B,1,0),0)=0,0,1)</f>
        <v>0</v>
      </c>
      <c r="H584">
        <f>IF(_xlfn.IFNA(VLOOKUP($B584,'ŠIFRANT ZA INDUSTRY'!C:C,1,0),0)=0,0,1)</f>
        <v>0</v>
      </c>
      <c r="I584">
        <f>IF(_xlfn.IFNA(VLOOKUP($B584,'ŠIFRANT ZA INDUSTRY'!D:D,1,0),0)=0,0,1)</f>
        <v>0</v>
      </c>
      <c r="J584">
        <f>IF(_xlfn.IFNA(VLOOKUP($B584,'ŠIFRANT ZA INDUSTRY'!E:E,1,0),0)=0,0,1)</f>
        <v>0</v>
      </c>
      <c r="K584">
        <f>IF(_xlfn.IFNA(VLOOKUP($B584,'ŠIFRANT ZA INDUSTRY'!F:F,1,0),0)=0,0,1)</f>
        <v>0</v>
      </c>
      <c r="L584">
        <f>IF(_xlfn.IFNA(VLOOKUP($B584,'ŠIFRANT ZA INDUSTRY'!G:G,1,0),0)=0,0,1)</f>
        <v>0</v>
      </c>
      <c r="M584">
        <f>IF(_xlfn.IFNA(VLOOKUP($B584,'ŠIFRANT ZA INDUSTRY'!H:H,1,0),0)=0,0,1)</f>
        <v>0</v>
      </c>
      <c r="N584">
        <f>IF(_xlfn.IFNA(VLOOKUP($B584,'ŠIFRANT ZA INDUSTRY'!I:I,1,0),0)=0,0,1)</f>
        <v>0</v>
      </c>
      <c r="O584">
        <f>IF(_xlfn.IFNA(VLOOKUP($B584,'ŠIFRANT ZA INDUSTRY'!J:J,1,0),0)=0,0,1)</f>
        <v>0</v>
      </c>
      <c r="P584">
        <f>IF(_xlfn.IFNA(VLOOKUP($B584,'ŠIFRANT ZA INDUSTRY'!K:K,1,0),0)=0,0,1)</f>
        <v>0</v>
      </c>
      <c r="Q584">
        <f>IF(_xlfn.IFNA(VLOOKUP($B584,'ŠIFRANT ZA INDUSTRY'!L:L,1,0),0)=0,0,1)</f>
        <v>0</v>
      </c>
      <c r="R584">
        <f>IF(_xlfn.IFNA(VLOOKUP($B584,'ŠIFRANT ZA INDUSTRY'!M:M,1,0),0)=0,0,1)</f>
        <v>0</v>
      </c>
      <c r="S584">
        <f>IF(_xlfn.IFNA(VLOOKUP($B584,'ŠIFRANT ZA INDUSTRY'!N:N,1,0),0)=0,0,1)</f>
        <v>0</v>
      </c>
      <c r="T584" t="b">
        <f t="shared" si="42"/>
        <v>0</v>
      </c>
    </row>
    <row r="585" spans="1:20" x14ac:dyDescent="0.3">
      <c r="A585" t="str">
        <f t="shared" si="41"/>
        <v>85.42</v>
      </c>
      <c r="B585" s="44" t="s">
        <v>1490</v>
      </c>
      <c r="C585" s="25"/>
      <c r="D585" s="25" t="s">
        <v>1491</v>
      </c>
      <c r="E585">
        <f t="shared" si="40"/>
        <v>1</v>
      </c>
      <c r="F585">
        <f>IF(_xlfn.IFNA(VLOOKUP(B585,'ŠIFRANT ZA INDUSTRY'!A:A,1,0),0)=0,0,1)</f>
        <v>0</v>
      </c>
      <c r="G585">
        <f>IF(_xlfn.IFNA(VLOOKUP($B585,'ŠIFRANT ZA INDUSTRY'!B:B,1,0),0)=0,0,1)</f>
        <v>0</v>
      </c>
      <c r="H585">
        <f>IF(_xlfn.IFNA(VLOOKUP($B585,'ŠIFRANT ZA INDUSTRY'!C:C,1,0),0)=0,0,1)</f>
        <v>0</v>
      </c>
      <c r="I585">
        <f>IF(_xlfn.IFNA(VLOOKUP($B585,'ŠIFRANT ZA INDUSTRY'!D:D,1,0),0)=0,0,1)</f>
        <v>0</v>
      </c>
      <c r="J585">
        <f>IF(_xlfn.IFNA(VLOOKUP($B585,'ŠIFRANT ZA INDUSTRY'!E:E,1,0),0)=0,0,1)</f>
        <v>0</v>
      </c>
      <c r="K585">
        <f>IF(_xlfn.IFNA(VLOOKUP($B585,'ŠIFRANT ZA INDUSTRY'!F:F,1,0),0)=0,0,1)</f>
        <v>0</v>
      </c>
      <c r="L585">
        <f>IF(_xlfn.IFNA(VLOOKUP($B585,'ŠIFRANT ZA INDUSTRY'!G:G,1,0),0)=0,0,1)</f>
        <v>0</v>
      </c>
      <c r="M585">
        <f>IF(_xlfn.IFNA(VLOOKUP($B585,'ŠIFRANT ZA INDUSTRY'!H:H,1,0),0)=0,0,1)</f>
        <v>0</v>
      </c>
      <c r="N585">
        <f>IF(_xlfn.IFNA(VLOOKUP($B585,'ŠIFRANT ZA INDUSTRY'!I:I,1,0),0)=0,0,1)</f>
        <v>0</v>
      </c>
      <c r="O585">
        <f>IF(_xlfn.IFNA(VLOOKUP($B585,'ŠIFRANT ZA INDUSTRY'!J:J,1,0),0)=0,0,1)</f>
        <v>0</v>
      </c>
      <c r="P585">
        <f>IF(_xlfn.IFNA(VLOOKUP($B585,'ŠIFRANT ZA INDUSTRY'!K:K,1,0),0)=0,0,1)</f>
        <v>0</v>
      </c>
      <c r="Q585">
        <f>IF(_xlfn.IFNA(VLOOKUP($B585,'ŠIFRANT ZA INDUSTRY'!L:L,1,0),0)=0,0,1)</f>
        <v>0</v>
      </c>
      <c r="R585">
        <f>IF(_xlfn.IFNA(VLOOKUP($B585,'ŠIFRANT ZA INDUSTRY'!M:M,1,0),0)=0,0,1)</f>
        <v>0</v>
      </c>
      <c r="S585">
        <f>IF(_xlfn.IFNA(VLOOKUP($B585,'ŠIFRANT ZA INDUSTRY'!N:N,1,0),0)=0,0,1)</f>
        <v>0</v>
      </c>
      <c r="T585" t="b">
        <f t="shared" si="42"/>
        <v>0</v>
      </c>
    </row>
    <row r="586" spans="1:20" x14ac:dyDescent="0.3">
      <c r="A586" t="str">
        <f t="shared" si="41"/>
        <v>85.42</v>
      </c>
      <c r="B586" s="44" t="s">
        <v>1492</v>
      </c>
      <c r="C586" s="25"/>
      <c r="D586" s="25" t="s">
        <v>1493</v>
      </c>
      <c r="E586">
        <f t="shared" si="40"/>
        <v>1</v>
      </c>
      <c r="F586">
        <f>IF(_xlfn.IFNA(VLOOKUP(B586,'ŠIFRANT ZA INDUSTRY'!A:A,1,0),0)=0,0,1)</f>
        <v>0</v>
      </c>
      <c r="G586">
        <f>IF(_xlfn.IFNA(VLOOKUP($B586,'ŠIFRANT ZA INDUSTRY'!B:B,1,0),0)=0,0,1)</f>
        <v>0</v>
      </c>
      <c r="H586">
        <f>IF(_xlfn.IFNA(VLOOKUP($B586,'ŠIFRANT ZA INDUSTRY'!C:C,1,0),0)=0,0,1)</f>
        <v>0</v>
      </c>
      <c r="I586">
        <f>IF(_xlfn.IFNA(VLOOKUP($B586,'ŠIFRANT ZA INDUSTRY'!D:D,1,0),0)=0,0,1)</f>
        <v>0</v>
      </c>
      <c r="J586">
        <f>IF(_xlfn.IFNA(VLOOKUP($B586,'ŠIFRANT ZA INDUSTRY'!E:E,1,0),0)=0,0,1)</f>
        <v>0</v>
      </c>
      <c r="K586">
        <f>IF(_xlfn.IFNA(VLOOKUP($B586,'ŠIFRANT ZA INDUSTRY'!F:F,1,0),0)=0,0,1)</f>
        <v>0</v>
      </c>
      <c r="L586">
        <f>IF(_xlfn.IFNA(VLOOKUP($B586,'ŠIFRANT ZA INDUSTRY'!G:G,1,0),0)=0,0,1)</f>
        <v>0</v>
      </c>
      <c r="M586">
        <f>IF(_xlfn.IFNA(VLOOKUP($B586,'ŠIFRANT ZA INDUSTRY'!H:H,1,0),0)=0,0,1)</f>
        <v>0</v>
      </c>
      <c r="N586">
        <f>IF(_xlfn.IFNA(VLOOKUP($B586,'ŠIFRANT ZA INDUSTRY'!I:I,1,0),0)=0,0,1)</f>
        <v>0</v>
      </c>
      <c r="O586">
        <f>IF(_xlfn.IFNA(VLOOKUP($B586,'ŠIFRANT ZA INDUSTRY'!J:J,1,0),0)=0,0,1)</f>
        <v>0</v>
      </c>
      <c r="P586">
        <f>IF(_xlfn.IFNA(VLOOKUP($B586,'ŠIFRANT ZA INDUSTRY'!K:K,1,0),0)=0,0,1)</f>
        <v>0</v>
      </c>
      <c r="Q586">
        <f>IF(_xlfn.IFNA(VLOOKUP($B586,'ŠIFRANT ZA INDUSTRY'!L:L,1,0),0)=0,0,1)</f>
        <v>0</v>
      </c>
      <c r="R586">
        <f>IF(_xlfn.IFNA(VLOOKUP($B586,'ŠIFRANT ZA INDUSTRY'!M:M,1,0),0)=0,0,1)</f>
        <v>0</v>
      </c>
      <c r="S586">
        <f>IF(_xlfn.IFNA(VLOOKUP($B586,'ŠIFRANT ZA INDUSTRY'!N:N,1,0),0)=0,0,1)</f>
        <v>0</v>
      </c>
      <c r="T586" t="b">
        <f t="shared" si="42"/>
        <v>0</v>
      </c>
    </row>
    <row r="587" spans="1:20" x14ac:dyDescent="0.3">
      <c r="A587" t="str">
        <f t="shared" si="41"/>
        <v>85.51</v>
      </c>
      <c r="B587" s="44" t="s">
        <v>1495</v>
      </c>
      <c r="C587" s="25"/>
      <c r="D587" s="25" t="s">
        <v>1494</v>
      </c>
      <c r="E587">
        <f t="shared" si="40"/>
        <v>1</v>
      </c>
      <c r="F587">
        <f>IF(_xlfn.IFNA(VLOOKUP(B587,'ŠIFRANT ZA INDUSTRY'!A:A,1,0),0)=0,0,1)</f>
        <v>0</v>
      </c>
      <c r="G587">
        <f>IF(_xlfn.IFNA(VLOOKUP($B587,'ŠIFRANT ZA INDUSTRY'!B:B,1,0),0)=0,0,1)</f>
        <v>0</v>
      </c>
      <c r="H587">
        <f>IF(_xlfn.IFNA(VLOOKUP($B587,'ŠIFRANT ZA INDUSTRY'!C:C,1,0),0)=0,0,1)</f>
        <v>0</v>
      </c>
      <c r="I587">
        <f>IF(_xlfn.IFNA(VLOOKUP($B587,'ŠIFRANT ZA INDUSTRY'!D:D,1,0),0)=0,0,1)</f>
        <v>0</v>
      </c>
      <c r="J587">
        <f>IF(_xlfn.IFNA(VLOOKUP($B587,'ŠIFRANT ZA INDUSTRY'!E:E,1,0),0)=0,0,1)</f>
        <v>0</v>
      </c>
      <c r="K587">
        <f>IF(_xlfn.IFNA(VLOOKUP($B587,'ŠIFRANT ZA INDUSTRY'!F:F,1,0),0)=0,0,1)</f>
        <v>0</v>
      </c>
      <c r="L587">
        <f>IF(_xlfn.IFNA(VLOOKUP($B587,'ŠIFRANT ZA INDUSTRY'!G:G,1,0),0)=0,0,1)</f>
        <v>0</v>
      </c>
      <c r="M587">
        <f>IF(_xlfn.IFNA(VLOOKUP($B587,'ŠIFRANT ZA INDUSTRY'!H:H,1,0),0)=0,0,1)</f>
        <v>0</v>
      </c>
      <c r="N587">
        <f>IF(_xlfn.IFNA(VLOOKUP($B587,'ŠIFRANT ZA INDUSTRY'!I:I,1,0),0)=0,0,1)</f>
        <v>0</v>
      </c>
      <c r="O587">
        <f>IF(_xlfn.IFNA(VLOOKUP($B587,'ŠIFRANT ZA INDUSTRY'!J:J,1,0),0)=0,0,1)</f>
        <v>0</v>
      </c>
      <c r="P587">
        <f>IF(_xlfn.IFNA(VLOOKUP($B587,'ŠIFRANT ZA INDUSTRY'!K:K,1,0),0)=0,0,1)</f>
        <v>0</v>
      </c>
      <c r="Q587">
        <f>IF(_xlfn.IFNA(VLOOKUP($B587,'ŠIFRANT ZA INDUSTRY'!L:L,1,0),0)=0,0,1)</f>
        <v>0</v>
      </c>
      <c r="R587">
        <f>IF(_xlfn.IFNA(VLOOKUP($B587,'ŠIFRANT ZA INDUSTRY'!M:M,1,0),0)=0,0,1)</f>
        <v>0</v>
      </c>
      <c r="S587">
        <f>IF(_xlfn.IFNA(VLOOKUP($B587,'ŠIFRANT ZA INDUSTRY'!N:N,1,0),0)=0,0,1)</f>
        <v>0</v>
      </c>
      <c r="T587" t="b">
        <f t="shared" si="42"/>
        <v>0</v>
      </c>
    </row>
    <row r="588" spans="1:20" x14ac:dyDescent="0.3">
      <c r="A588" t="str">
        <f t="shared" si="41"/>
        <v>85.52</v>
      </c>
      <c r="B588" s="44" t="s">
        <v>1497</v>
      </c>
      <c r="C588" s="25"/>
      <c r="D588" s="25" t="s">
        <v>1496</v>
      </c>
      <c r="E588">
        <f t="shared" si="40"/>
        <v>1</v>
      </c>
      <c r="F588">
        <f>IF(_xlfn.IFNA(VLOOKUP(B588,'ŠIFRANT ZA INDUSTRY'!A:A,1,0),0)=0,0,1)</f>
        <v>0</v>
      </c>
      <c r="G588">
        <f>IF(_xlfn.IFNA(VLOOKUP($B588,'ŠIFRANT ZA INDUSTRY'!B:B,1,0),0)=0,0,1)</f>
        <v>0</v>
      </c>
      <c r="H588">
        <f>IF(_xlfn.IFNA(VLOOKUP($B588,'ŠIFRANT ZA INDUSTRY'!C:C,1,0),0)=0,0,1)</f>
        <v>0</v>
      </c>
      <c r="I588">
        <f>IF(_xlfn.IFNA(VLOOKUP($B588,'ŠIFRANT ZA INDUSTRY'!D:D,1,0),0)=0,0,1)</f>
        <v>0</v>
      </c>
      <c r="J588">
        <f>IF(_xlfn.IFNA(VLOOKUP($B588,'ŠIFRANT ZA INDUSTRY'!E:E,1,0),0)=0,0,1)</f>
        <v>0</v>
      </c>
      <c r="K588">
        <f>IF(_xlfn.IFNA(VLOOKUP($B588,'ŠIFRANT ZA INDUSTRY'!F:F,1,0),0)=0,0,1)</f>
        <v>0</v>
      </c>
      <c r="L588">
        <f>IF(_xlfn.IFNA(VLOOKUP($B588,'ŠIFRANT ZA INDUSTRY'!G:G,1,0),0)=0,0,1)</f>
        <v>0</v>
      </c>
      <c r="M588">
        <f>IF(_xlfn.IFNA(VLOOKUP($B588,'ŠIFRANT ZA INDUSTRY'!H:H,1,0),0)=0,0,1)</f>
        <v>0</v>
      </c>
      <c r="N588">
        <f>IF(_xlfn.IFNA(VLOOKUP($B588,'ŠIFRANT ZA INDUSTRY'!I:I,1,0),0)=0,0,1)</f>
        <v>0</v>
      </c>
      <c r="O588">
        <f>IF(_xlfn.IFNA(VLOOKUP($B588,'ŠIFRANT ZA INDUSTRY'!J:J,1,0),0)=0,0,1)</f>
        <v>0</v>
      </c>
      <c r="P588">
        <f>IF(_xlfn.IFNA(VLOOKUP($B588,'ŠIFRANT ZA INDUSTRY'!K:K,1,0),0)=0,0,1)</f>
        <v>0</v>
      </c>
      <c r="Q588">
        <f>IF(_xlfn.IFNA(VLOOKUP($B588,'ŠIFRANT ZA INDUSTRY'!L:L,1,0),0)=0,0,1)</f>
        <v>0</v>
      </c>
      <c r="R588">
        <f>IF(_xlfn.IFNA(VLOOKUP($B588,'ŠIFRANT ZA INDUSTRY'!M:M,1,0),0)=0,0,1)</f>
        <v>0</v>
      </c>
      <c r="S588">
        <f>IF(_xlfn.IFNA(VLOOKUP($B588,'ŠIFRANT ZA INDUSTRY'!N:N,1,0),0)=0,0,1)</f>
        <v>0</v>
      </c>
      <c r="T588" t="b">
        <f t="shared" si="42"/>
        <v>0</v>
      </c>
    </row>
    <row r="589" spans="1:20" x14ac:dyDescent="0.3">
      <c r="A589" t="str">
        <f t="shared" si="41"/>
        <v>85.53</v>
      </c>
      <c r="B589" s="44" t="s">
        <v>1499</v>
      </c>
      <c r="C589" s="25"/>
      <c r="D589" s="25" t="s">
        <v>1498</v>
      </c>
      <c r="E589">
        <f t="shared" si="40"/>
        <v>1</v>
      </c>
      <c r="F589">
        <f>IF(_xlfn.IFNA(VLOOKUP(B589,'ŠIFRANT ZA INDUSTRY'!A:A,1,0),0)=0,0,1)</f>
        <v>0</v>
      </c>
      <c r="G589">
        <f>IF(_xlfn.IFNA(VLOOKUP($B589,'ŠIFRANT ZA INDUSTRY'!B:B,1,0),0)=0,0,1)</f>
        <v>0</v>
      </c>
      <c r="H589">
        <f>IF(_xlfn.IFNA(VLOOKUP($B589,'ŠIFRANT ZA INDUSTRY'!C:C,1,0),0)=0,0,1)</f>
        <v>0</v>
      </c>
      <c r="I589">
        <f>IF(_xlfn.IFNA(VLOOKUP($B589,'ŠIFRANT ZA INDUSTRY'!D:D,1,0),0)=0,0,1)</f>
        <v>0</v>
      </c>
      <c r="J589">
        <f>IF(_xlfn.IFNA(VLOOKUP($B589,'ŠIFRANT ZA INDUSTRY'!E:E,1,0),0)=0,0,1)</f>
        <v>0</v>
      </c>
      <c r="K589">
        <f>IF(_xlfn.IFNA(VLOOKUP($B589,'ŠIFRANT ZA INDUSTRY'!F:F,1,0),0)=0,0,1)</f>
        <v>0</v>
      </c>
      <c r="L589">
        <f>IF(_xlfn.IFNA(VLOOKUP($B589,'ŠIFRANT ZA INDUSTRY'!G:G,1,0),0)=0,0,1)</f>
        <v>0</v>
      </c>
      <c r="M589">
        <f>IF(_xlfn.IFNA(VLOOKUP($B589,'ŠIFRANT ZA INDUSTRY'!H:H,1,0),0)=0,0,1)</f>
        <v>0</v>
      </c>
      <c r="N589">
        <f>IF(_xlfn.IFNA(VLOOKUP($B589,'ŠIFRANT ZA INDUSTRY'!I:I,1,0),0)=0,0,1)</f>
        <v>0</v>
      </c>
      <c r="O589">
        <f>IF(_xlfn.IFNA(VLOOKUP($B589,'ŠIFRANT ZA INDUSTRY'!J:J,1,0),0)=0,0,1)</f>
        <v>0</v>
      </c>
      <c r="P589">
        <f>IF(_xlfn.IFNA(VLOOKUP($B589,'ŠIFRANT ZA INDUSTRY'!K:K,1,0),0)=0,0,1)</f>
        <v>0</v>
      </c>
      <c r="Q589">
        <f>IF(_xlfn.IFNA(VLOOKUP($B589,'ŠIFRANT ZA INDUSTRY'!L:L,1,0),0)=0,0,1)</f>
        <v>0</v>
      </c>
      <c r="R589">
        <f>IF(_xlfn.IFNA(VLOOKUP($B589,'ŠIFRANT ZA INDUSTRY'!M:M,1,0),0)=0,0,1)</f>
        <v>0</v>
      </c>
      <c r="S589">
        <f>IF(_xlfn.IFNA(VLOOKUP($B589,'ŠIFRANT ZA INDUSTRY'!N:N,1,0),0)=0,0,1)</f>
        <v>0</v>
      </c>
      <c r="T589" t="b">
        <f t="shared" si="42"/>
        <v>0</v>
      </c>
    </row>
    <row r="590" spans="1:20" x14ac:dyDescent="0.3">
      <c r="A590" t="str">
        <f t="shared" si="41"/>
        <v>85.59</v>
      </c>
      <c r="B590" s="44" t="s">
        <v>1501</v>
      </c>
      <c r="C590" s="25"/>
      <c r="D590" s="25" t="s">
        <v>1500</v>
      </c>
      <c r="E590">
        <f t="shared" ref="E590:E613" si="43">IF(LEN(B590)=6,1,0)</f>
        <v>1</v>
      </c>
      <c r="F590">
        <f>IF(_xlfn.IFNA(VLOOKUP(B590,'ŠIFRANT ZA INDUSTRY'!A:A,1,0),0)=0,0,1)</f>
        <v>0</v>
      </c>
      <c r="G590">
        <f>IF(_xlfn.IFNA(VLOOKUP($B590,'ŠIFRANT ZA INDUSTRY'!B:B,1,0),0)=0,0,1)</f>
        <v>0</v>
      </c>
      <c r="H590">
        <f>IF(_xlfn.IFNA(VLOOKUP($B590,'ŠIFRANT ZA INDUSTRY'!C:C,1,0),0)=0,0,1)</f>
        <v>0</v>
      </c>
      <c r="I590">
        <f>IF(_xlfn.IFNA(VLOOKUP($B590,'ŠIFRANT ZA INDUSTRY'!D:D,1,0),0)=0,0,1)</f>
        <v>0</v>
      </c>
      <c r="J590">
        <f>IF(_xlfn.IFNA(VLOOKUP($B590,'ŠIFRANT ZA INDUSTRY'!E:E,1,0),0)=0,0,1)</f>
        <v>0</v>
      </c>
      <c r="K590">
        <f>IF(_xlfn.IFNA(VLOOKUP($B590,'ŠIFRANT ZA INDUSTRY'!F:F,1,0),0)=0,0,1)</f>
        <v>0</v>
      </c>
      <c r="L590">
        <f>IF(_xlfn.IFNA(VLOOKUP($B590,'ŠIFRANT ZA INDUSTRY'!G:G,1,0),0)=0,0,1)</f>
        <v>0</v>
      </c>
      <c r="M590">
        <f>IF(_xlfn.IFNA(VLOOKUP($B590,'ŠIFRANT ZA INDUSTRY'!H:H,1,0),0)=0,0,1)</f>
        <v>0</v>
      </c>
      <c r="N590">
        <f>IF(_xlfn.IFNA(VLOOKUP($B590,'ŠIFRANT ZA INDUSTRY'!I:I,1,0),0)=0,0,1)</f>
        <v>0</v>
      </c>
      <c r="O590">
        <f>IF(_xlfn.IFNA(VLOOKUP($B590,'ŠIFRANT ZA INDUSTRY'!J:J,1,0),0)=0,0,1)</f>
        <v>0</v>
      </c>
      <c r="P590">
        <f>IF(_xlfn.IFNA(VLOOKUP($B590,'ŠIFRANT ZA INDUSTRY'!K:K,1,0),0)=0,0,1)</f>
        <v>0</v>
      </c>
      <c r="Q590">
        <f>IF(_xlfn.IFNA(VLOOKUP($B590,'ŠIFRANT ZA INDUSTRY'!L:L,1,0),0)=0,0,1)</f>
        <v>0</v>
      </c>
      <c r="R590">
        <f>IF(_xlfn.IFNA(VLOOKUP($B590,'ŠIFRANT ZA INDUSTRY'!M:M,1,0),0)=0,0,1)</f>
        <v>0</v>
      </c>
      <c r="S590">
        <f>IF(_xlfn.IFNA(VLOOKUP($B590,'ŠIFRANT ZA INDUSTRY'!N:N,1,0),0)=0,0,1)</f>
        <v>0</v>
      </c>
      <c r="T590" t="b">
        <f t="shared" si="42"/>
        <v>0</v>
      </c>
    </row>
    <row r="591" spans="1:20" x14ac:dyDescent="0.3">
      <c r="A591" t="str">
        <f t="shared" si="41"/>
        <v>85.60</v>
      </c>
      <c r="B591" s="44" t="s">
        <v>1503</v>
      </c>
      <c r="C591" s="25"/>
      <c r="D591" s="25" t="s">
        <v>1502</v>
      </c>
      <c r="E591">
        <f t="shared" si="43"/>
        <v>1</v>
      </c>
      <c r="F591">
        <f>IF(_xlfn.IFNA(VLOOKUP(B591,'ŠIFRANT ZA INDUSTRY'!A:A,1,0),0)=0,0,1)</f>
        <v>0</v>
      </c>
      <c r="G591">
        <f>IF(_xlfn.IFNA(VLOOKUP($B591,'ŠIFRANT ZA INDUSTRY'!B:B,1,0),0)=0,0,1)</f>
        <v>0</v>
      </c>
      <c r="H591">
        <f>IF(_xlfn.IFNA(VLOOKUP($B591,'ŠIFRANT ZA INDUSTRY'!C:C,1,0),0)=0,0,1)</f>
        <v>0</v>
      </c>
      <c r="I591">
        <f>IF(_xlfn.IFNA(VLOOKUP($B591,'ŠIFRANT ZA INDUSTRY'!D:D,1,0),0)=0,0,1)</f>
        <v>0</v>
      </c>
      <c r="J591">
        <f>IF(_xlfn.IFNA(VLOOKUP($B591,'ŠIFRANT ZA INDUSTRY'!E:E,1,0),0)=0,0,1)</f>
        <v>0</v>
      </c>
      <c r="K591">
        <f>IF(_xlfn.IFNA(VLOOKUP($B591,'ŠIFRANT ZA INDUSTRY'!F:F,1,0),0)=0,0,1)</f>
        <v>0</v>
      </c>
      <c r="L591">
        <f>IF(_xlfn.IFNA(VLOOKUP($B591,'ŠIFRANT ZA INDUSTRY'!G:G,1,0),0)=0,0,1)</f>
        <v>0</v>
      </c>
      <c r="M591">
        <f>IF(_xlfn.IFNA(VLOOKUP($B591,'ŠIFRANT ZA INDUSTRY'!H:H,1,0),0)=0,0,1)</f>
        <v>0</v>
      </c>
      <c r="N591">
        <f>IF(_xlfn.IFNA(VLOOKUP($B591,'ŠIFRANT ZA INDUSTRY'!I:I,1,0),0)=0,0,1)</f>
        <v>0</v>
      </c>
      <c r="O591">
        <f>IF(_xlfn.IFNA(VLOOKUP($B591,'ŠIFRANT ZA INDUSTRY'!J:J,1,0),0)=0,0,1)</f>
        <v>0</v>
      </c>
      <c r="P591">
        <f>IF(_xlfn.IFNA(VLOOKUP($B591,'ŠIFRANT ZA INDUSTRY'!K:K,1,0),0)=0,0,1)</f>
        <v>0</v>
      </c>
      <c r="Q591">
        <f>IF(_xlfn.IFNA(VLOOKUP($B591,'ŠIFRANT ZA INDUSTRY'!L:L,1,0),0)=0,0,1)</f>
        <v>0</v>
      </c>
      <c r="R591">
        <f>IF(_xlfn.IFNA(VLOOKUP($B591,'ŠIFRANT ZA INDUSTRY'!M:M,1,0),0)=0,0,1)</f>
        <v>0</v>
      </c>
      <c r="S591">
        <f>IF(_xlfn.IFNA(VLOOKUP($B591,'ŠIFRANT ZA INDUSTRY'!N:N,1,0),0)=0,0,1)</f>
        <v>0</v>
      </c>
      <c r="T591" t="b">
        <f t="shared" si="42"/>
        <v>0</v>
      </c>
    </row>
    <row r="592" spans="1:20" x14ac:dyDescent="0.3">
      <c r="A592" t="str">
        <f t="shared" si="41"/>
        <v>86.10</v>
      </c>
      <c r="B592" s="44" t="s">
        <v>1505</v>
      </c>
      <c r="C592" s="25"/>
      <c r="D592" s="25" t="s">
        <v>1504</v>
      </c>
      <c r="E592">
        <f t="shared" si="43"/>
        <v>1</v>
      </c>
      <c r="F592">
        <f>IF(_xlfn.IFNA(VLOOKUP(B592,'ŠIFRANT ZA INDUSTRY'!A:A,1,0),0)=0,0,1)</f>
        <v>0</v>
      </c>
      <c r="G592">
        <f>IF(_xlfn.IFNA(VLOOKUP($B592,'ŠIFRANT ZA INDUSTRY'!B:B,1,0),0)=0,0,1)</f>
        <v>0</v>
      </c>
      <c r="H592">
        <f>IF(_xlfn.IFNA(VLOOKUP($B592,'ŠIFRANT ZA INDUSTRY'!C:C,1,0),0)=0,0,1)</f>
        <v>0</v>
      </c>
      <c r="I592">
        <f>IF(_xlfn.IFNA(VLOOKUP($B592,'ŠIFRANT ZA INDUSTRY'!D:D,1,0),0)=0,0,1)</f>
        <v>0</v>
      </c>
      <c r="J592">
        <f>IF(_xlfn.IFNA(VLOOKUP($B592,'ŠIFRANT ZA INDUSTRY'!E:E,1,0),0)=0,0,1)</f>
        <v>0</v>
      </c>
      <c r="K592">
        <f>IF(_xlfn.IFNA(VLOOKUP($B592,'ŠIFRANT ZA INDUSTRY'!F:F,1,0),0)=0,0,1)</f>
        <v>0</v>
      </c>
      <c r="L592">
        <f>IF(_xlfn.IFNA(VLOOKUP($B592,'ŠIFRANT ZA INDUSTRY'!G:G,1,0),0)=0,0,1)</f>
        <v>0</v>
      </c>
      <c r="M592">
        <f>IF(_xlfn.IFNA(VLOOKUP($B592,'ŠIFRANT ZA INDUSTRY'!H:H,1,0),0)=0,0,1)</f>
        <v>0</v>
      </c>
      <c r="N592">
        <f>IF(_xlfn.IFNA(VLOOKUP($B592,'ŠIFRANT ZA INDUSTRY'!I:I,1,0),0)=0,0,1)</f>
        <v>0</v>
      </c>
      <c r="O592">
        <f>IF(_xlfn.IFNA(VLOOKUP($B592,'ŠIFRANT ZA INDUSTRY'!J:J,1,0),0)=0,0,1)</f>
        <v>0</v>
      </c>
      <c r="P592">
        <f>IF(_xlfn.IFNA(VLOOKUP($B592,'ŠIFRANT ZA INDUSTRY'!K:K,1,0),0)=0,0,1)</f>
        <v>0</v>
      </c>
      <c r="Q592">
        <f>IF(_xlfn.IFNA(VLOOKUP($B592,'ŠIFRANT ZA INDUSTRY'!L:L,1,0),0)=0,0,1)</f>
        <v>0</v>
      </c>
      <c r="R592">
        <f>IF(_xlfn.IFNA(VLOOKUP($B592,'ŠIFRANT ZA INDUSTRY'!M:M,1,0),0)=0,0,1)</f>
        <v>0</v>
      </c>
      <c r="S592">
        <f>IF(_xlfn.IFNA(VLOOKUP($B592,'ŠIFRANT ZA INDUSTRY'!N:N,1,0),0)=0,0,1)</f>
        <v>0</v>
      </c>
      <c r="T592" t="b">
        <f t="shared" si="42"/>
        <v>0</v>
      </c>
    </row>
    <row r="593" spans="1:20" x14ac:dyDescent="0.3">
      <c r="A593" t="str">
        <f t="shared" si="41"/>
        <v>86.21</v>
      </c>
      <c r="B593" s="44" t="s">
        <v>1507</v>
      </c>
      <c r="C593" s="25"/>
      <c r="D593" s="25" t="s">
        <v>1506</v>
      </c>
      <c r="E593">
        <f t="shared" si="43"/>
        <v>1</v>
      </c>
      <c r="F593">
        <f>IF(_xlfn.IFNA(VLOOKUP(B593,'ŠIFRANT ZA INDUSTRY'!A:A,1,0),0)=0,0,1)</f>
        <v>0</v>
      </c>
      <c r="G593">
        <f>IF(_xlfn.IFNA(VLOOKUP($B593,'ŠIFRANT ZA INDUSTRY'!B:B,1,0),0)=0,0,1)</f>
        <v>0</v>
      </c>
      <c r="H593">
        <f>IF(_xlfn.IFNA(VLOOKUP($B593,'ŠIFRANT ZA INDUSTRY'!C:C,1,0),0)=0,0,1)</f>
        <v>0</v>
      </c>
      <c r="I593">
        <f>IF(_xlfn.IFNA(VLOOKUP($B593,'ŠIFRANT ZA INDUSTRY'!D:D,1,0),0)=0,0,1)</f>
        <v>0</v>
      </c>
      <c r="J593">
        <f>IF(_xlfn.IFNA(VLOOKUP($B593,'ŠIFRANT ZA INDUSTRY'!E:E,1,0),0)=0,0,1)</f>
        <v>0</v>
      </c>
      <c r="K593">
        <f>IF(_xlfn.IFNA(VLOOKUP($B593,'ŠIFRANT ZA INDUSTRY'!F:F,1,0),0)=0,0,1)</f>
        <v>0</v>
      </c>
      <c r="L593">
        <f>IF(_xlfn.IFNA(VLOOKUP($B593,'ŠIFRANT ZA INDUSTRY'!G:G,1,0),0)=0,0,1)</f>
        <v>0</v>
      </c>
      <c r="M593">
        <f>IF(_xlfn.IFNA(VLOOKUP($B593,'ŠIFRANT ZA INDUSTRY'!H:H,1,0),0)=0,0,1)</f>
        <v>0</v>
      </c>
      <c r="N593">
        <f>IF(_xlfn.IFNA(VLOOKUP($B593,'ŠIFRANT ZA INDUSTRY'!I:I,1,0),0)=0,0,1)</f>
        <v>0</v>
      </c>
      <c r="O593">
        <f>IF(_xlfn.IFNA(VLOOKUP($B593,'ŠIFRANT ZA INDUSTRY'!J:J,1,0),0)=0,0,1)</f>
        <v>0</v>
      </c>
      <c r="P593">
        <f>IF(_xlfn.IFNA(VLOOKUP($B593,'ŠIFRANT ZA INDUSTRY'!K:K,1,0),0)=0,0,1)</f>
        <v>0</v>
      </c>
      <c r="Q593">
        <f>IF(_xlfn.IFNA(VLOOKUP($B593,'ŠIFRANT ZA INDUSTRY'!L:L,1,0),0)=0,0,1)</f>
        <v>0</v>
      </c>
      <c r="R593">
        <f>IF(_xlfn.IFNA(VLOOKUP($B593,'ŠIFRANT ZA INDUSTRY'!M:M,1,0),0)=0,0,1)</f>
        <v>0</v>
      </c>
      <c r="S593">
        <f>IF(_xlfn.IFNA(VLOOKUP($B593,'ŠIFRANT ZA INDUSTRY'!N:N,1,0),0)=0,0,1)</f>
        <v>0</v>
      </c>
      <c r="T593" t="b">
        <f t="shared" si="42"/>
        <v>0</v>
      </c>
    </row>
    <row r="594" spans="1:20" x14ac:dyDescent="0.3">
      <c r="A594" t="str">
        <f t="shared" si="41"/>
        <v>86.22</v>
      </c>
      <c r="B594" s="44" t="s">
        <v>1509</v>
      </c>
      <c r="C594" s="25"/>
      <c r="D594" s="25" t="s">
        <v>1508</v>
      </c>
      <c r="E594">
        <f t="shared" si="43"/>
        <v>1</v>
      </c>
      <c r="F594">
        <f>IF(_xlfn.IFNA(VLOOKUP(B594,'ŠIFRANT ZA INDUSTRY'!A:A,1,0),0)=0,0,1)</f>
        <v>0</v>
      </c>
      <c r="G594">
        <f>IF(_xlfn.IFNA(VLOOKUP($B594,'ŠIFRANT ZA INDUSTRY'!B:B,1,0),0)=0,0,1)</f>
        <v>0</v>
      </c>
      <c r="H594">
        <f>IF(_xlfn.IFNA(VLOOKUP($B594,'ŠIFRANT ZA INDUSTRY'!C:C,1,0),0)=0,0,1)</f>
        <v>0</v>
      </c>
      <c r="I594">
        <f>IF(_xlfn.IFNA(VLOOKUP($B594,'ŠIFRANT ZA INDUSTRY'!D:D,1,0),0)=0,0,1)</f>
        <v>0</v>
      </c>
      <c r="J594">
        <f>IF(_xlfn.IFNA(VLOOKUP($B594,'ŠIFRANT ZA INDUSTRY'!E:E,1,0),0)=0,0,1)</f>
        <v>0</v>
      </c>
      <c r="K594">
        <f>IF(_xlfn.IFNA(VLOOKUP($B594,'ŠIFRANT ZA INDUSTRY'!F:F,1,0),0)=0,0,1)</f>
        <v>0</v>
      </c>
      <c r="L594">
        <f>IF(_xlfn.IFNA(VLOOKUP($B594,'ŠIFRANT ZA INDUSTRY'!G:G,1,0),0)=0,0,1)</f>
        <v>0</v>
      </c>
      <c r="M594">
        <f>IF(_xlfn.IFNA(VLOOKUP($B594,'ŠIFRANT ZA INDUSTRY'!H:H,1,0),0)=0,0,1)</f>
        <v>0</v>
      </c>
      <c r="N594">
        <f>IF(_xlfn.IFNA(VLOOKUP($B594,'ŠIFRANT ZA INDUSTRY'!I:I,1,0),0)=0,0,1)</f>
        <v>0</v>
      </c>
      <c r="O594">
        <f>IF(_xlfn.IFNA(VLOOKUP($B594,'ŠIFRANT ZA INDUSTRY'!J:J,1,0),0)=0,0,1)</f>
        <v>0</v>
      </c>
      <c r="P594">
        <f>IF(_xlfn.IFNA(VLOOKUP($B594,'ŠIFRANT ZA INDUSTRY'!K:K,1,0),0)=0,0,1)</f>
        <v>0</v>
      </c>
      <c r="Q594">
        <f>IF(_xlfn.IFNA(VLOOKUP($B594,'ŠIFRANT ZA INDUSTRY'!L:L,1,0),0)=0,0,1)</f>
        <v>0</v>
      </c>
      <c r="R594">
        <f>IF(_xlfn.IFNA(VLOOKUP($B594,'ŠIFRANT ZA INDUSTRY'!M:M,1,0),0)=0,0,1)</f>
        <v>0</v>
      </c>
      <c r="S594">
        <f>IF(_xlfn.IFNA(VLOOKUP($B594,'ŠIFRANT ZA INDUSTRY'!N:N,1,0),0)=0,0,1)</f>
        <v>0</v>
      </c>
      <c r="T594" t="b">
        <f t="shared" si="42"/>
        <v>0</v>
      </c>
    </row>
    <row r="595" spans="1:20" x14ac:dyDescent="0.3">
      <c r="A595" t="str">
        <f t="shared" si="41"/>
        <v>86.23</v>
      </c>
      <c r="B595" s="44" t="s">
        <v>1511</v>
      </c>
      <c r="C595" s="25"/>
      <c r="D595" s="25" t="s">
        <v>1510</v>
      </c>
      <c r="E595">
        <f t="shared" si="43"/>
        <v>1</v>
      </c>
      <c r="F595">
        <f>IF(_xlfn.IFNA(VLOOKUP(B595,'ŠIFRANT ZA INDUSTRY'!A:A,1,0),0)=0,0,1)</f>
        <v>0</v>
      </c>
      <c r="G595">
        <f>IF(_xlfn.IFNA(VLOOKUP($B595,'ŠIFRANT ZA INDUSTRY'!B:B,1,0),0)=0,0,1)</f>
        <v>0</v>
      </c>
      <c r="H595">
        <f>IF(_xlfn.IFNA(VLOOKUP($B595,'ŠIFRANT ZA INDUSTRY'!C:C,1,0),0)=0,0,1)</f>
        <v>0</v>
      </c>
      <c r="I595">
        <f>IF(_xlfn.IFNA(VLOOKUP($B595,'ŠIFRANT ZA INDUSTRY'!D:D,1,0),0)=0,0,1)</f>
        <v>0</v>
      </c>
      <c r="J595">
        <f>IF(_xlfn.IFNA(VLOOKUP($B595,'ŠIFRANT ZA INDUSTRY'!E:E,1,0),0)=0,0,1)</f>
        <v>0</v>
      </c>
      <c r="K595">
        <f>IF(_xlfn.IFNA(VLOOKUP($B595,'ŠIFRANT ZA INDUSTRY'!F:F,1,0),0)=0,0,1)</f>
        <v>0</v>
      </c>
      <c r="L595">
        <f>IF(_xlfn.IFNA(VLOOKUP($B595,'ŠIFRANT ZA INDUSTRY'!G:G,1,0),0)=0,0,1)</f>
        <v>0</v>
      </c>
      <c r="M595">
        <f>IF(_xlfn.IFNA(VLOOKUP($B595,'ŠIFRANT ZA INDUSTRY'!H:H,1,0),0)=0,0,1)</f>
        <v>0</v>
      </c>
      <c r="N595">
        <f>IF(_xlfn.IFNA(VLOOKUP($B595,'ŠIFRANT ZA INDUSTRY'!I:I,1,0),0)=0,0,1)</f>
        <v>0</v>
      </c>
      <c r="O595">
        <f>IF(_xlfn.IFNA(VLOOKUP($B595,'ŠIFRANT ZA INDUSTRY'!J:J,1,0),0)=0,0,1)</f>
        <v>0</v>
      </c>
      <c r="P595">
        <f>IF(_xlfn.IFNA(VLOOKUP($B595,'ŠIFRANT ZA INDUSTRY'!K:K,1,0),0)=0,0,1)</f>
        <v>0</v>
      </c>
      <c r="Q595">
        <f>IF(_xlfn.IFNA(VLOOKUP($B595,'ŠIFRANT ZA INDUSTRY'!L:L,1,0),0)=0,0,1)</f>
        <v>0</v>
      </c>
      <c r="R595">
        <f>IF(_xlfn.IFNA(VLOOKUP($B595,'ŠIFRANT ZA INDUSTRY'!M:M,1,0),0)=0,0,1)</f>
        <v>0</v>
      </c>
      <c r="S595">
        <f>IF(_xlfn.IFNA(VLOOKUP($B595,'ŠIFRANT ZA INDUSTRY'!N:N,1,0),0)=0,0,1)</f>
        <v>0</v>
      </c>
      <c r="T595" t="b">
        <f t="shared" si="42"/>
        <v>0</v>
      </c>
    </row>
    <row r="596" spans="1:20" x14ac:dyDescent="0.3">
      <c r="A596" t="str">
        <f t="shared" si="41"/>
        <v>86.90</v>
      </c>
      <c r="B596" s="44" t="s">
        <v>1512</v>
      </c>
      <c r="C596" s="25"/>
      <c r="D596" s="25" t="s">
        <v>1513</v>
      </c>
      <c r="E596">
        <f t="shared" si="43"/>
        <v>1</v>
      </c>
      <c r="F596">
        <f>IF(_xlfn.IFNA(VLOOKUP(B596,'ŠIFRANT ZA INDUSTRY'!A:A,1,0),0)=0,0,1)</f>
        <v>0</v>
      </c>
      <c r="G596">
        <f>IF(_xlfn.IFNA(VLOOKUP($B596,'ŠIFRANT ZA INDUSTRY'!B:B,1,0),0)=0,0,1)</f>
        <v>0</v>
      </c>
      <c r="H596">
        <f>IF(_xlfn.IFNA(VLOOKUP($B596,'ŠIFRANT ZA INDUSTRY'!C:C,1,0),0)=0,0,1)</f>
        <v>0</v>
      </c>
      <c r="I596">
        <f>IF(_xlfn.IFNA(VLOOKUP($B596,'ŠIFRANT ZA INDUSTRY'!D:D,1,0),0)=0,0,1)</f>
        <v>0</v>
      </c>
      <c r="J596">
        <f>IF(_xlfn.IFNA(VLOOKUP($B596,'ŠIFRANT ZA INDUSTRY'!E:E,1,0),0)=0,0,1)</f>
        <v>0</v>
      </c>
      <c r="K596">
        <f>IF(_xlfn.IFNA(VLOOKUP($B596,'ŠIFRANT ZA INDUSTRY'!F:F,1,0),0)=0,0,1)</f>
        <v>0</v>
      </c>
      <c r="L596">
        <f>IF(_xlfn.IFNA(VLOOKUP($B596,'ŠIFRANT ZA INDUSTRY'!G:G,1,0),0)=0,0,1)</f>
        <v>0</v>
      </c>
      <c r="M596">
        <f>IF(_xlfn.IFNA(VLOOKUP($B596,'ŠIFRANT ZA INDUSTRY'!H:H,1,0),0)=0,0,1)</f>
        <v>0</v>
      </c>
      <c r="N596">
        <f>IF(_xlfn.IFNA(VLOOKUP($B596,'ŠIFRANT ZA INDUSTRY'!I:I,1,0),0)=0,0,1)</f>
        <v>0</v>
      </c>
      <c r="O596">
        <f>IF(_xlfn.IFNA(VLOOKUP($B596,'ŠIFRANT ZA INDUSTRY'!J:J,1,0),0)=0,0,1)</f>
        <v>0</v>
      </c>
      <c r="P596">
        <f>IF(_xlfn.IFNA(VLOOKUP($B596,'ŠIFRANT ZA INDUSTRY'!K:K,1,0),0)=0,0,1)</f>
        <v>0</v>
      </c>
      <c r="Q596">
        <f>IF(_xlfn.IFNA(VLOOKUP($B596,'ŠIFRANT ZA INDUSTRY'!L:L,1,0),0)=0,0,1)</f>
        <v>0</v>
      </c>
      <c r="R596">
        <f>IF(_xlfn.IFNA(VLOOKUP($B596,'ŠIFRANT ZA INDUSTRY'!M:M,1,0),0)=0,0,1)</f>
        <v>0</v>
      </c>
      <c r="S596">
        <f>IF(_xlfn.IFNA(VLOOKUP($B596,'ŠIFRANT ZA INDUSTRY'!N:N,1,0),0)=0,0,1)</f>
        <v>0</v>
      </c>
      <c r="T596" t="b">
        <f t="shared" si="42"/>
        <v>0</v>
      </c>
    </row>
    <row r="597" spans="1:20" x14ac:dyDescent="0.3">
      <c r="A597" t="str">
        <f t="shared" si="41"/>
        <v>86.90</v>
      </c>
      <c r="B597" s="44" t="s">
        <v>1514</v>
      </c>
      <c r="C597" s="25"/>
      <c r="D597" s="25" t="s">
        <v>1515</v>
      </c>
      <c r="E597">
        <f t="shared" si="43"/>
        <v>1</v>
      </c>
      <c r="F597">
        <f>IF(_xlfn.IFNA(VLOOKUP(B597,'ŠIFRANT ZA INDUSTRY'!A:A,1,0),0)=0,0,1)</f>
        <v>0</v>
      </c>
      <c r="G597">
        <f>IF(_xlfn.IFNA(VLOOKUP($B597,'ŠIFRANT ZA INDUSTRY'!B:B,1,0),0)=0,0,1)</f>
        <v>0</v>
      </c>
      <c r="H597">
        <f>IF(_xlfn.IFNA(VLOOKUP($B597,'ŠIFRANT ZA INDUSTRY'!C:C,1,0),0)=0,0,1)</f>
        <v>0</v>
      </c>
      <c r="I597">
        <f>IF(_xlfn.IFNA(VLOOKUP($B597,'ŠIFRANT ZA INDUSTRY'!D:D,1,0),0)=0,0,1)</f>
        <v>0</v>
      </c>
      <c r="J597">
        <f>IF(_xlfn.IFNA(VLOOKUP($B597,'ŠIFRANT ZA INDUSTRY'!E:E,1,0),0)=0,0,1)</f>
        <v>0</v>
      </c>
      <c r="K597">
        <f>IF(_xlfn.IFNA(VLOOKUP($B597,'ŠIFRANT ZA INDUSTRY'!F:F,1,0),0)=0,0,1)</f>
        <v>0</v>
      </c>
      <c r="L597">
        <f>IF(_xlfn.IFNA(VLOOKUP($B597,'ŠIFRANT ZA INDUSTRY'!G:G,1,0),0)=0,0,1)</f>
        <v>0</v>
      </c>
      <c r="M597">
        <f>IF(_xlfn.IFNA(VLOOKUP($B597,'ŠIFRANT ZA INDUSTRY'!H:H,1,0),0)=0,0,1)</f>
        <v>0</v>
      </c>
      <c r="N597">
        <f>IF(_xlfn.IFNA(VLOOKUP($B597,'ŠIFRANT ZA INDUSTRY'!I:I,1,0),0)=0,0,1)</f>
        <v>0</v>
      </c>
      <c r="O597">
        <f>IF(_xlfn.IFNA(VLOOKUP($B597,'ŠIFRANT ZA INDUSTRY'!J:J,1,0),0)=0,0,1)</f>
        <v>0</v>
      </c>
      <c r="P597">
        <f>IF(_xlfn.IFNA(VLOOKUP($B597,'ŠIFRANT ZA INDUSTRY'!K:K,1,0),0)=0,0,1)</f>
        <v>0</v>
      </c>
      <c r="Q597">
        <f>IF(_xlfn.IFNA(VLOOKUP($B597,'ŠIFRANT ZA INDUSTRY'!L:L,1,0),0)=0,0,1)</f>
        <v>0</v>
      </c>
      <c r="R597">
        <f>IF(_xlfn.IFNA(VLOOKUP($B597,'ŠIFRANT ZA INDUSTRY'!M:M,1,0),0)=0,0,1)</f>
        <v>0</v>
      </c>
      <c r="S597">
        <f>IF(_xlfn.IFNA(VLOOKUP($B597,'ŠIFRANT ZA INDUSTRY'!N:N,1,0),0)=0,0,1)</f>
        <v>0</v>
      </c>
      <c r="T597" t="b">
        <f t="shared" si="42"/>
        <v>0</v>
      </c>
    </row>
    <row r="598" spans="1:20" x14ac:dyDescent="0.3">
      <c r="A598" t="str">
        <f t="shared" si="41"/>
        <v>87.10</v>
      </c>
      <c r="B598" s="44" t="s">
        <v>1517</v>
      </c>
      <c r="C598" s="25"/>
      <c r="D598" s="25" t="s">
        <v>1516</v>
      </c>
      <c r="E598">
        <f t="shared" si="43"/>
        <v>1</v>
      </c>
      <c r="F598">
        <f>IF(_xlfn.IFNA(VLOOKUP(B598,'ŠIFRANT ZA INDUSTRY'!A:A,1,0),0)=0,0,1)</f>
        <v>0</v>
      </c>
      <c r="G598">
        <f>IF(_xlfn.IFNA(VLOOKUP($B598,'ŠIFRANT ZA INDUSTRY'!B:B,1,0),0)=0,0,1)</f>
        <v>0</v>
      </c>
      <c r="H598">
        <f>IF(_xlfn.IFNA(VLOOKUP($B598,'ŠIFRANT ZA INDUSTRY'!C:C,1,0),0)=0,0,1)</f>
        <v>0</v>
      </c>
      <c r="I598">
        <f>IF(_xlfn.IFNA(VLOOKUP($B598,'ŠIFRANT ZA INDUSTRY'!D:D,1,0),0)=0,0,1)</f>
        <v>0</v>
      </c>
      <c r="J598">
        <f>IF(_xlfn.IFNA(VLOOKUP($B598,'ŠIFRANT ZA INDUSTRY'!E:E,1,0),0)=0,0,1)</f>
        <v>0</v>
      </c>
      <c r="K598">
        <f>IF(_xlfn.IFNA(VLOOKUP($B598,'ŠIFRANT ZA INDUSTRY'!F:F,1,0),0)=0,0,1)</f>
        <v>0</v>
      </c>
      <c r="L598">
        <f>IF(_xlfn.IFNA(VLOOKUP($B598,'ŠIFRANT ZA INDUSTRY'!G:G,1,0),0)=0,0,1)</f>
        <v>0</v>
      </c>
      <c r="M598">
        <f>IF(_xlfn.IFNA(VLOOKUP($B598,'ŠIFRANT ZA INDUSTRY'!H:H,1,0),0)=0,0,1)</f>
        <v>0</v>
      </c>
      <c r="N598">
        <f>IF(_xlfn.IFNA(VLOOKUP($B598,'ŠIFRANT ZA INDUSTRY'!I:I,1,0),0)=0,0,1)</f>
        <v>0</v>
      </c>
      <c r="O598">
        <f>IF(_xlfn.IFNA(VLOOKUP($B598,'ŠIFRANT ZA INDUSTRY'!J:J,1,0),0)=0,0,1)</f>
        <v>0</v>
      </c>
      <c r="P598">
        <f>IF(_xlfn.IFNA(VLOOKUP($B598,'ŠIFRANT ZA INDUSTRY'!K:K,1,0),0)=0,0,1)</f>
        <v>0</v>
      </c>
      <c r="Q598">
        <f>IF(_xlfn.IFNA(VLOOKUP($B598,'ŠIFRANT ZA INDUSTRY'!L:L,1,0),0)=0,0,1)</f>
        <v>0</v>
      </c>
      <c r="R598">
        <f>IF(_xlfn.IFNA(VLOOKUP($B598,'ŠIFRANT ZA INDUSTRY'!M:M,1,0),0)=0,0,1)</f>
        <v>0</v>
      </c>
      <c r="S598">
        <f>IF(_xlfn.IFNA(VLOOKUP($B598,'ŠIFRANT ZA INDUSTRY'!N:N,1,0),0)=0,0,1)</f>
        <v>0</v>
      </c>
      <c r="T598" t="b">
        <f t="shared" si="42"/>
        <v>0</v>
      </c>
    </row>
    <row r="599" spans="1:20" x14ac:dyDescent="0.3">
      <c r="A599" t="str">
        <f t="shared" si="41"/>
        <v>87.20</v>
      </c>
      <c r="B599" s="44" t="s">
        <v>1519</v>
      </c>
      <c r="C599" s="25"/>
      <c r="D599" s="25" t="s">
        <v>1518</v>
      </c>
      <c r="E599">
        <f t="shared" si="43"/>
        <v>1</v>
      </c>
      <c r="F599">
        <f>IF(_xlfn.IFNA(VLOOKUP(B599,'ŠIFRANT ZA INDUSTRY'!A:A,1,0),0)=0,0,1)</f>
        <v>0</v>
      </c>
      <c r="G599">
        <f>IF(_xlfn.IFNA(VLOOKUP($B599,'ŠIFRANT ZA INDUSTRY'!B:B,1,0),0)=0,0,1)</f>
        <v>0</v>
      </c>
      <c r="H599">
        <f>IF(_xlfn.IFNA(VLOOKUP($B599,'ŠIFRANT ZA INDUSTRY'!C:C,1,0),0)=0,0,1)</f>
        <v>0</v>
      </c>
      <c r="I599">
        <f>IF(_xlfn.IFNA(VLOOKUP($B599,'ŠIFRANT ZA INDUSTRY'!D:D,1,0),0)=0,0,1)</f>
        <v>0</v>
      </c>
      <c r="J599">
        <f>IF(_xlfn.IFNA(VLOOKUP($B599,'ŠIFRANT ZA INDUSTRY'!E:E,1,0),0)=0,0,1)</f>
        <v>0</v>
      </c>
      <c r="K599">
        <f>IF(_xlfn.IFNA(VLOOKUP($B599,'ŠIFRANT ZA INDUSTRY'!F:F,1,0),0)=0,0,1)</f>
        <v>0</v>
      </c>
      <c r="L599">
        <f>IF(_xlfn.IFNA(VLOOKUP($B599,'ŠIFRANT ZA INDUSTRY'!G:G,1,0),0)=0,0,1)</f>
        <v>0</v>
      </c>
      <c r="M599">
        <f>IF(_xlfn.IFNA(VLOOKUP($B599,'ŠIFRANT ZA INDUSTRY'!H:H,1,0),0)=0,0,1)</f>
        <v>0</v>
      </c>
      <c r="N599">
        <f>IF(_xlfn.IFNA(VLOOKUP($B599,'ŠIFRANT ZA INDUSTRY'!I:I,1,0),0)=0,0,1)</f>
        <v>0</v>
      </c>
      <c r="O599">
        <f>IF(_xlfn.IFNA(VLOOKUP($B599,'ŠIFRANT ZA INDUSTRY'!J:J,1,0),0)=0,0,1)</f>
        <v>0</v>
      </c>
      <c r="P599">
        <f>IF(_xlfn.IFNA(VLOOKUP($B599,'ŠIFRANT ZA INDUSTRY'!K:K,1,0),0)=0,0,1)</f>
        <v>0</v>
      </c>
      <c r="Q599">
        <f>IF(_xlfn.IFNA(VLOOKUP($B599,'ŠIFRANT ZA INDUSTRY'!L:L,1,0),0)=0,0,1)</f>
        <v>0</v>
      </c>
      <c r="R599">
        <f>IF(_xlfn.IFNA(VLOOKUP($B599,'ŠIFRANT ZA INDUSTRY'!M:M,1,0),0)=0,0,1)</f>
        <v>0</v>
      </c>
      <c r="S599">
        <f>IF(_xlfn.IFNA(VLOOKUP($B599,'ŠIFRANT ZA INDUSTRY'!N:N,1,0),0)=0,0,1)</f>
        <v>0</v>
      </c>
      <c r="T599" t="b">
        <f t="shared" si="42"/>
        <v>0</v>
      </c>
    </row>
    <row r="600" spans="1:20" x14ac:dyDescent="0.3">
      <c r="A600" t="str">
        <f t="shared" si="41"/>
        <v>87.30</v>
      </c>
      <c r="B600" s="44" t="s">
        <v>1521</v>
      </c>
      <c r="C600" s="25"/>
      <c r="D600" s="25" t="s">
        <v>1520</v>
      </c>
      <c r="E600">
        <f t="shared" si="43"/>
        <v>1</v>
      </c>
      <c r="F600">
        <f>IF(_xlfn.IFNA(VLOOKUP(B600,'ŠIFRANT ZA INDUSTRY'!A:A,1,0),0)=0,0,1)</f>
        <v>0</v>
      </c>
      <c r="G600">
        <f>IF(_xlfn.IFNA(VLOOKUP($B600,'ŠIFRANT ZA INDUSTRY'!B:B,1,0),0)=0,0,1)</f>
        <v>0</v>
      </c>
      <c r="H600">
        <f>IF(_xlfn.IFNA(VLOOKUP($B600,'ŠIFRANT ZA INDUSTRY'!C:C,1,0),0)=0,0,1)</f>
        <v>0</v>
      </c>
      <c r="I600">
        <f>IF(_xlfn.IFNA(VLOOKUP($B600,'ŠIFRANT ZA INDUSTRY'!D:D,1,0),0)=0,0,1)</f>
        <v>0</v>
      </c>
      <c r="J600">
        <f>IF(_xlfn.IFNA(VLOOKUP($B600,'ŠIFRANT ZA INDUSTRY'!E:E,1,0),0)=0,0,1)</f>
        <v>0</v>
      </c>
      <c r="K600">
        <f>IF(_xlfn.IFNA(VLOOKUP($B600,'ŠIFRANT ZA INDUSTRY'!F:F,1,0),0)=0,0,1)</f>
        <v>0</v>
      </c>
      <c r="L600">
        <f>IF(_xlfn.IFNA(VLOOKUP($B600,'ŠIFRANT ZA INDUSTRY'!G:G,1,0),0)=0,0,1)</f>
        <v>0</v>
      </c>
      <c r="M600">
        <f>IF(_xlfn.IFNA(VLOOKUP($B600,'ŠIFRANT ZA INDUSTRY'!H:H,1,0),0)=0,0,1)</f>
        <v>0</v>
      </c>
      <c r="N600">
        <f>IF(_xlfn.IFNA(VLOOKUP($B600,'ŠIFRANT ZA INDUSTRY'!I:I,1,0),0)=0,0,1)</f>
        <v>0</v>
      </c>
      <c r="O600">
        <f>IF(_xlfn.IFNA(VLOOKUP($B600,'ŠIFRANT ZA INDUSTRY'!J:J,1,0),0)=0,0,1)</f>
        <v>0</v>
      </c>
      <c r="P600">
        <f>IF(_xlfn.IFNA(VLOOKUP($B600,'ŠIFRANT ZA INDUSTRY'!K:K,1,0),0)=0,0,1)</f>
        <v>0</v>
      </c>
      <c r="Q600">
        <f>IF(_xlfn.IFNA(VLOOKUP($B600,'ŠIFRANT ZA INDUSTRY'!L:L,1,0),0)=0,0,1)</f>
        <v>0</v>
      </c>
      <c r="R600">
        <f>IF(_xlfn.IFNA(VLOOKUP($B600,'ŠIFRANT ZA INDUSTRY'!M:M,1,0),0)=0,0,1)</f>
        <v>0</v>
      </c>
      <c r="S600">
        <f>IF(_xlfn.IFNA(VLOOKUP($B600,'ŠIFRANT ZA INDUSTRY'!N:N,1,0),0)=0,0,1)</f>
        <v>0</v>
      </c>
      <c r="T600" t="b">
        <f t="shared" si="42"/>
        <v>0</v>
      </c>
    </row>
    <row r="601" spans="1:20" x14ac:dyDescent="0.3">
      <c r="A601" t="str">
        <f t="shared" si="41"/>
        <v>87.90</v>
      </c>
      <c r="B601" s="44" t="s">
        <v>1523</v>
      </c>
      <c r="C601" s="25"/>
      <c r="D601" s="25" t="s">
        <v>1522</v>
      </c>
      <c r="E601">
        <f t="shared" si="43"/>
        <v>1</v>
      </c>
      <c r="F601">
        <f>IF(_xlfn.IFNA(VLOOKUP(B601,'ŠIFRANT ZA INDUSTRY'!A:A,1,0),0)=0,0,1)</f>
        <v>0</v>
      </c>
      <c r="G601">
        <f>IF(_xlfn.IFNA(VLOOKUP($B601,'ŠIFRANT ZA INDUSTRY'!B:B,1,0),0)=0,0,1)</f>
        <v>0</v>
      </c>
      <c r="H601">
        <f>IF(_xlfn.IFNA(VLOOKUP($B601,'ŠIFRANT ZA INDUSTRY'!C:C,1,0),0)=0,0,1)</f>
        <v>0</v>
      </c>
      <c r="I601">
        <f>IF(_xlfn.IFNA(VLOOKUP($B601,'ŠIFRANT ZA INDUSTRY'!D:D,1,0),0)=0,0,1)</f>
        <v>0</v>
      </c>
      <c r="J601">
        <f>IF(_xlfn.IFNA(VLOOKUP($B601,'ŠIFRANT ZA INDUSTRY'!E:E,1,0),0)=0,0,1)</f>
        <v>0</v>
      </c>
      <c r="K601">
        <f>IF(_xlfn.IFNA(VLOOKUP($B601,'ŠIFRANT ZA INDUSTRY'!F:F,1,0),0)=0,0,1)</f>
        <v>0</v>
      </c>
      <c r="L601">
        <f>IF(_xlfn.IFNA(VLOOKUP($B601,'ŠIFRANT ZA INDUSTRY'!G:G,1,0),0)=0,0,1)</f>
        <v>0</v>
      </c>
      <c r="M601">
        <f>IF(_xlfn.IFNA(VLOOKUP($B601,'ŠIFRANT ZA INDUSTRY'!H:H,1,0),0)=0,0,1)</f>
        <v>0</v>
      </c>
      <c r="N601">
        <f>IF(_xlfn.IFNA(VLOOKUP($B601,'ŠIFRANT ZA INDUSTRY'!I:I,1,0),0)=0,0,1)</f>
        <v>0</v>
      </c>
      <c r="O601">
        <f>IF(_xlfn.IFNA(VLOOKUP($B601,'ŠIFRANT ZA INDUSTRY'!J:J,1,0),0)=0,0,1)</f>
        <v>0</v>
      </c>
      <c r="P601">
        <f>IF(_xlfn.IFNA(VLOOKUP($B601,'ŠIFRANT ZA INDUSTRY'!K:K,1,0),0)=0,0,1)</f>
        <v>0</v>
      </c>
      <c r="Q601">
        <f>IF(_xlfn.IFNA(VLOOKUP($B601,'ŠIFRANT ZA INDUSTRY'!L:L,1,0),0)=0,0,1)</f>
        <v>0</v>
      </c>
      <c r="R601">
        <f>IF(_xlfn.IFNA(VLOOKUP($B601,'ŠIFRANT ZA INDUSTRY'!M:M,1,0),0)=0,0,1)</f>
        <v>0</v>
      </c>
      <c r="S601">
        <f>IF(_xlfn.IFNA(VLOOKUP($B601,'ŠIFRANT ZA INDUSTRY'!N:N,1,0),0)=0,0,1)</f>
        <v>0</v>
      </c>
      <c r="T601" t="b">
        <f t="shared" si="42"/>
        <v>0</v>
      </c>
    </row>
    <row r="602" spans="1:20" x14ac:dyDescent="0.3">
      <c r="A602" t="str">
        <f t="shared" si="41"/>
        <v>88.10</v>
      </c>
      <c r="B602" s="44" t="s">
        <v>1611</v>
      </c>
      <c r="C602" s="25"/>
      <c r="D602" s="25" t="s">
        <v>1612</v>
      </c>
      <c r="E602">
        <f t="shared" si="43"/>
        <v>1</v>
      </c>
      <c r="F602">
        <f>IF(_xlfn.IFNA(VLOOKUP(B602,'ŠIFRANT ZA INDUSTRY'!A:A,1,0),0)=0,0,1)</f>
        <v>0</v>
      </c>
      <c r="G602">
        <f>IF(_xlfn.IFNA(VLOOKUP($B602,'ŠIFRANT ZA INDUSTRY'!B:B,1,0),0)=0,0,1)</f>
        <v>0</v>
      </c>
      <c r="H602">
        <f>IF(_xlfn.IFNA(VLOOKUP($B602,'ŠIFRANT ZA INDUSTRY'!C:C,1,0),0)=0,0,1)</f>
        <v>0</v>
      </c>
      <c r="I602">
        <f>IF(_xlfn.IFNA(VLOOKUP($B602,'ŠIFRANT ZA INDUSTRY'!D:D,1,0),0)=0,0,1)</f>
        <v>0</v>
      </c>
      <c r="J602">
        <f>IF(_xlfn.IFNA(VLOOKUP($B602,'ŠIFRANT ZA INDUSTRY'!E:E,1,0),0)=0,0,1)</f>
        <v>0</v>
      </c>
      <c r="K602">
        <f>IF(_xlfn.IFNA(VLOOKUP($B602,'ŠIFRANT ZA INDUSTRY'!F:F,1,0),0)=0,0,1)</f>
        <v>0</v>
      </c>
      <c r="L602">
        <f>IF(_xlfn.IFNA(VLOOKUP($B602,'ŠIFRANT ZA INDUSTRY'!G:G,1,0),0)=0,0,1)</f>
        <v>0</v>
      </c>
      <c r="M602">
        <f>IF(_xlfn.IFNA(VLOOKUP($B602,'ŠIFRANT ZA INDUSTRY'!H:H,1,0),0)=0,0,1)</f>
        <v>0</v>
      </c>
      <c r="N602">
        <f>IF(_xlfn.IFNA(VLOOKUP($B602,'ŠIFRANT ZA INDUSTRY'!I:I,1,0),0)=0,0,1)</f>
        <v>0</v>
      </c>
      <c r="O602">
        <f>IF(_xlfn.IFNA(VLOOKUP($B602,'ŠIFRANT ZA INDUSTRY'!J:J,1,0),0)=0,0,1)</f>
        <v>0</v>
      </c>
      <c r="P602">
        <f>IF(_xlfn.IFNA(VLOOKUP($B602,'ŠIFRANT ZA INDUSTRY'!K:K,1,0),0)=0,0,1)</f>
        <v>0</v>
      </c>
      <c r="Q602">
        <f>IF(_xlfn.IFNA(VLOOKUP($B602,'ŠIFRANT ZA INDUSTRY'!L:L,1,0),0)=0,0,1)</f>
        <v>0</v>
      </c>
      <c r="R602">
        <f>IF(_xlfn.IFNA(VLOOKUP($B602,'ŠIFRANT ZA INDUSTRY'!M:M,1,0),0)=0,0,1)</f>
        <v>0</v>
      </c>
      <c r="S602">
        <f>IF(_xlfn.IFNA(VLOOKUP($B602,'ŠIFRANT ZA INDUSTRY'!N:N,1,0),0)=0,0,1)</f>
        <v>0</v>
      </c>
      <c r="T602" t="b">
        <f t="shared" si="42"/>
        <v>0</v>
      </c>
    </row>
    <row r="603" spans="1:20" x14ac:dyDescent="0.3">
      <c r="A603" t="str">
        <f t="shared" si="41"/>
        <v>88.10</v>
      </c>
      <c r="B603" s="44" t="s">
        <v>1613</v>
      </c>
      <c r="C603" s="25"/>
      <c r="D603" s="25" t="s">
        <v>1614</v>
      </c>
      <c r="E603">
        <f t="shared" si="43"/>
        <v>1</v>
      </c>
      <c r="F603">
        <f>IF(_xlfn.IFNA(VLOOKUP(B603,'ŠIFRANT ZA INDUSTRY'!A:A,1,0),0)=0,0,1)</f>
        <v>0</v>
      </c>
      <c r="G603">
        <f>IF(_xlfn.IFNA(VLOOKUP($B603,'ŠIFRANT ZA INDUSTRY'!B:B,1,0),0)=0,0,1)</f>
        <v>0</v>
      </c>
      <c r="H603">
        <f>IF(_xlfn.IFNA(VLOOKUP($B603,'ŠIFRANT ZA INDUSTRY'!C:C,1,0),0)=0,0,1)</f>
        <v>0</v>
      </c>
      <c r="I603">
        <f>IF(_xlfn.IFNA(VLOOKUP($B603,'ŠIFRANT ZA INDUSTRY'!D:D,1,0),0)=0,0,1)</f>
        <v>0</v>
      </c>
      <c r="J603">
        <f>IF(_xlfn.IFNA(VLOOKUP($B603,'ŠIFRANT ZA INDUSTRY'!E:E,1,0),0)=0,0,1)</f>
        <v>0</v>
      </c>
      <c r="K603">
        <f>IF(_xlfn.IFNA(VLOOKUP($B603,'ŠIFRANT ZA INDUSTRY'!F:F,1,0),0)=0,0,1)</f>
        <v>0</v>
      </c>
      <c r="L603">
        <f>IF(_xlfn.IFNA(VLOOKUP($B603,'ŠIFRANT ZA INDUSTRY'!G:G,1,0),0)=0,0,1)</f>
        <v>0</v>
      </c>
      <c r="M603">
        <f>IF(_xlfn.IFNA(VLOOKUP($B603,'ŠIFRANT ZA INDUSTRY'!H:H,1,0),0)=0,0,1)</f>
        <v>0</v>
      </c>
      <c r="N603">
        <f>IF(_xlfn.IFNA(VLOOKUP($B603,'ŠIFRANT ZA INDUSTRY'!I:I,1,0),0)=0,0,1)</f>
        <v>0</v>
      </c>
      <c r="O603">
        <f>IF(_xlfn.IFNA(VLOOKUP($B603,'ŠIFRANT ZA INDUSTRY'!J:J,1,0),0)=0,0,1)</f>
        <v>0</v>
      </c>
      <c r="P603">
        <f>IF(_xlfn.IFNA(VLOOKUP($B603,'ŠIFRANT ZA INDUSTRY'!K:K,1,0),0)=0,0,1)</f>
        <v>0</v>
      </c>
      <c r="Q603">
        <f>IF(_xlfn.IFNA(VLOOKUP($B603,'ŠIFRANT ZA INDUSTRY'!L:L,1,0),0)=0,0,1)</f>
        <v>0</v>
      </c>
      <c r="R603">
        <f>IF(_xlfn.IFNA(VLOOKUP($B603,'ŠIFRANT ZA INDUSTRY'!M:M,1,0),0)=0,0,1)</f>
        <v>0</v>
      </c>
      <c r="S603">
        <f>IF(_xlfn.IFNA(VLOOKUP($B603,'ŠIFRANT ZA INDUSTRY'!N:N,1,0),0)=0,0,1)</f>
        <v>0</v>
      </c>
      <c r="T603" t="b">
        <f t="shared" si="42"/>
        <v>0</v>
      </c>
    </row>
    <row r="604" spans="1:20" x14ac:dyDescent="0.3">
      <c r="A604" t="str">
        <f t="shared" si="41"/>
        <v>88.91</v>
      </c>
      <c r="B604" s="44" t="s">
        <v>1525</v>
      </c>
      <c r="C604" s="25"/>
      <c r="D604" s="25" t="s">
        <v>1524</v>
      </c>
      <c r="E604">
        <f t="shared" si="43"/>
        <v>1</v>
      </c>
      <c r="F604">
        <f>IF(_xlfn.IFNA(VLOOKUP(B604,'ŠIFRANT ZA INDUSTRY'!A:A,1,0),0)=0,0,1)</f>
        <v>0</v>
      </c>
      <c r="G604">
        <f>IF(_xlfn.IFNA(VLOOKUP($B604,'ŠIFRANT ZA INDUSTRY'!B:B,1,0),0)=0,0,1)</f>
        <v>0</v>
      </c>
      <c r="H604">
        <f>IF(_xlfn.IFNA(VLOOKUP($B604,'ŠIFRANT ZA INDUSTRY'!C:C,1,0),0)=0,0,1)</f>
        <v>0</v>
      </c>
      <c r="I604">
        <f>IF(_xlfn.IFNA(VLOOKUP($B604,'ŠIFRANT ZA INDUSTRY'!D:D,1,0),0)=0,0,1)</f>
        <v>0</v>
      </c>
      <c r="J604">
        <f>IF(_xlfn.IFNA(VLOOKUP($B604,'ŠIFRANT ZA INDUSTRY'!E:E,1,0),0)=0,0,1)</f>
        <v>0</v>
      </c>
      <c r="K604">
        <f>IF(_xlfn.IFNA(VLOOKUP($B604,'ŠIFRANT ZA INDUSTRY'!F:F,1,0),0)=0,0,1)</f>
        <v>0</v>
      </c>
      <c r="L604">
        <f>IF(_xlfn.IFNA(VLOOKUP($B604,'ŠIFRANT ZA INDUSTRY'!G:G,1,0),0)=0,0,1)</f>
        <v>0</v>
      </c>
      <c r="M604">
        <f>IF(_xlfn.IFNA(VLOOKUP($B604,'ŠIFRANT ZA INDUSTRY'!H:H,1,0),0)=0,0,1)</f>
        <v>0</v>
      </c>
      <c r="N604">
        <f>IF(_xlfn.IFNA(VLOOKUP($B604,'ŠIFRANT ZA INDUSTRY'!I:I,1,0),0)=0,0,1)</f>
        <v>0</v>
      </c>
      <c r="O604">
        <f>IF(_xlfn.IFNA(VLOOKUP($B604,'ŠIFRANT ZA INDUSTRY'!J:J,1,0),0)=0,0,1)</f>
        <v>0</v>
      </c>
      <c r="P604">
        <f>IF(_xlfn.IFNA(VLOOKUP($B604,'ŠIFRANT ZA INDUSTRY'!K:K,1,0),0)=0,0,1)</f>
        <v>0</v>
      </c>
      <c r="Q604">
        <f>IF(_xlfn.IFNA(VLOOKUP($B604,'ŠIFRANT ZA INDUSTRY'!L:L,1,0),0)=0,0,1)</f>
        <v>0</v>
      </c>
      <c r="R604">
        <f>IF(_xlfn.IFNA(VLOOKUP($B604,'ŠIFRANT ZA INDUSTRY'!M:M,1,0),0)=0,0,1)</f>
        <v>0</v>
      </c>
      <c r="S604">
        <f>IF(_xlfn.IFNA(VLOOKUP($B604,'ŠIFRANT ZA INDUSTRY'!N:N,1,0),0)=0,0,1)</f>
        <v>0</v>
      </c>
      <c r="T604" t="b">
        <f t="shared" si="42"/>
        <v>0</v>
      </c>
    </row>
    <row r="605" spans="1:20" x14ac:dyDescent="0.3">
      <c r="A605" t="str">
        <f t="shared" si="41"/>
        <v>88.99</v>
      </c>
      <c r="B605" s="44" t="s">
        <v>1615</v>
      </c>
      <c r="C605" s="25"/>
      <c r="D605" s="25" t="s">
        <v>1616</v>
      </c>
      <c r="E605">
        <f t="shared" si="43"/>
        <v>1</v>
      </c>
      <c r="F605">
        <f>IF(_xlfn.IFNA(VLOOKUP(B605,'ŠIFRANT ZA INDUSTRY'!A:A,1,0),0)=0,0,1)</f>
        <v>0</v>
      </c>
      <c r="G605">
        <f>IF(_xlfn.IFNA(VLOOKUP($B605,'ŠIFRANT ZA INDUSTRY'!B:B,1,0),0)=0,0,1)</f>
        <v>0</v>
      </c>
      <c r="H605">
        <f>IF(_xlfn.IFNA(VLOOKUP($B605,'ŠIFRANT ZA INDUSTRY'!C:C,1,0),0)=0,0,1)</f>
        <v>0</v>
      </c>
      <c r="I605">
        <f>IF(_xlfn.IFNA(VLOOKUP($B605,'ŠIFRANT ZA INDUSTRY'!D:D,1,0),0)=0,0,1)</f>
        <v>0</v>
      </c>
      <c r="J605">
        <f>IF(_xlfn.IFNA(VLOOKUP($B605,'ŠIFRANT ZA INDUSTRY'!E:E,1,0),0)=0,0,1)</f>
        <v>0</v>
      </c>
      <c r="K605">
        <f>IF(_xlfn.IFNA(VLOOKUP($B605,'ŠIFRANT ZA INDUSTRY'!F:F,1,0),0)=0,0,1)</f>
        <v>0</v>
      </c>
      <c r="L605">
        <f>IF(_xlfn.IFNA(VLOOKUP($B605,'ŠIFRANT ZA INDUSTRY'!G:G,1,0),0)=0,0,1)</f>
        <v>0</v>
      </c>
      <c r="M605">
        <f>IF(_xlfn.IFNA(VLOOKUP($B605,'ŠIFRANT ZA INDUSTRY'!H:H,1,0),0)=0,0,1)</f>
        <v>0</v>
      </c>
      <c r="N605">
        <f>IF(_xlfn.IFNA(VLOOKUP($B605,'ŠIFRANT ZA INDUSTRY'!I:I,1,0),0)=0,0,1)</f>
        <v>0</v>
      </c>
      <c r="O605">
        <f>IF(_xlfn.IFNA(VLOOKUP($B605,'ŠIFRANT ZA INDUSTRY'!J:J,1,0),0)=0,0,1)</f>
        <v>0</v>
      </c>
      <c r="P605">
        <f>IF(_xlfn.IFNA(VLOOKUP($B605,'ŠIFRANT ZA INDUSTRY'!K:K,1,0),0)=0,0,1)</f>
        <v>0</v>
      </c>
      <c r="Q605">
        <f>IF(_xlfn.IFNA(VLOOKUP($B605,'ŠIFRANT ZA INDUSTRY'!L:L,1,0),0)=0,0,1)</f>
        <v>0</v>
      </c>
      <c r="R605">
        <f>IF(_xlfn.IFNA(VLOOKUP($B605,'ŠIFRANT ZA INDUSTRY'!M:M,1,0),0)=0,0,1)</f>
        <v>0</v>
      </c>
      <c r="S605">
        <f>IF(_xlfn.IFNA(VLOOKUP($B605,'ŠIFRANT ZA INDUSTRY'!N:N,1,0),0)=0,0,1)</f>
        <v>0</v>
      </c>
      <c r="T605" t="b">
        <f t="shared" si="42"/>
        <v>0</v>
      </c>
    </row>
    <row r="606" spans="1:20" x14ac:dyDescent="0.3">
      <c r="A606" t="str">
        <f t="shared" si="41"/>
        <v>88.99</v>
      </c>
      <c r="B606" s="44" t="s">
        <v>1617</v>
      </c>
      <c r="C606" s="25"/>
      <c r="D606" s="25" t="s">
        <v>1618</v>
      </c>
      <c r="E606">
        <f t="shared" si="43"/>
        <v>1</v>
      </c>
      <c r="F606">
        <f>IF(_xlfn.IFNA(VLOOKUP(B606,'ŠIFRANT ZA INDUSTRY'!A:A,1,0),0)=0,0,1)</f>
        <v>0</v>
      </c>
      <c r="G606">
        <f>IF(_xlfn.IFNA(VLOOKUP($B606,'ŠIFRANT ZA INDUSTRY'!B:B,1,0),0)=0,0,1)</f>
        <v>0</v>
      </c>
      <c r="H606">
        <f>IF(_xlfn.IFNA(VLOOKUP($B606,'ŠIFRANT ZA INDUSTRY'!C:C,1,0),0)=0,0,1)</f>
        <v>0</v>
      </c>
      <c r="I606">
        <f>IF(_xlfn.IFNA(VLOOKUP($B606,'ŠIFRANT ZA INDUSTRY'!D:D,1,0),0)=0,0,1)</f>
        <v>0</v>
      </c>
      <c r="J606">
        <f>IF(_xlfn.IFNA(VLOOKUP($B606,'ŠIFRANT ZA INDUSTRY'!E:E,1,0),0)=0,0,1)</f>
        <v>0</v>
      </c>
      <c r="K606">
        <f>IF(_xlfn.IFNA(VLOOKUP($B606,'ŠIFRANT ZA INDUSTRY'!F:F,1,0),0)=0,0,1)</f>
        <v>0</v>
      </c>
      <c r="L606">
        <f>IF(_xlfn.IFNA(VLOOKUP($B606,'ŠIFRANT ZA INDUSTRY'!G:G,1,0),0)=0,0,1)</f>
        <v>0</v>
      </c>
      <c r="M606">
        <f>IF(_xlfn.IFNA(VLOOKUP($B606,'ŠIFRANT ZA INDUSTRY'!H:H,1,0),0)=0,0,1)</f>
        <v>0</v>
      </c>
      <c r="N606">
        <f>IF(_xlfn.IFNA(VLOOKUP($B606,'ŠIFRANT ZA INDUSTRY'!I:I,1,0),0)=0,0,1)</f>
        <v>0</v>
      </c>
      <c r="O606">
        <f>IF(_xlfn.IFNA(VLOOKUP($B606,'ŠIFRANT ZA INDUSTRY'!J:J,1,0),0)=0,0,1)</f>
        <v>0</v>
      </c>
      <c r="P606">
        <f>IF(_xlfn.IFNA(VLOOKUP($B606,'ŠIFRANT ZA INDUSTRY'!K:K,1,0),0)=0,0,1)</f>
        <v>0</v>
      </c>
      <c r="Q606">
        <f>IF(_xlfn.IFNA(VLOOKUP($B606,'ŠIFRANT ZA INDUSTRY'!L:L,1,0),0)=0,0,1)</f>
        <v>0</v>
      </c>
      <c r="R606">
        <f>IF(_xlfn.IFNA(VLOOKUP($B606,'ŠIFRANT ZA INDUSTRY'!M:M,1,0),0)=0,0,1)</f>
        <v>0</v>
      </c>
      <c r="S606">
        <f>IF(_xlfn.IFNA(VLOOKUP($B606,'ŠIFRANT ZA INDUSTRY'!N:N,1,0),0)=0,0,1)</f>
        <v>0</v>
      </c>
      <c r="T606" t="b">
        <f t="shared" si="42"/>
        <v>0</v>
      </c>
    </row>
    <row r="607" spans="1:20" x14ac:dyDescent="0.3">
      <c r="A607" t="str">
        <f t="shared" si="41"/>
        <v>90.01</v>
      </c>
      <c r="B607" s="44" t="s">
        <v>1527</v>
      </c>
      <c r="C607" s="25"/>
      <c r="D607" s="25" t="s">
        <v>1526</v>
      </c>
      <c r="E607">
        <f t="shared" si="43"/>
        <v>1</v>
      </c>
      <c r="F607">
        <f>IF(_xlfn.IFNA(VLOOKUP(B607,'ŠIFRANT ZA INDUSTRY'!A:A,1,0),0)=0,0,1)</f>
        <v>0</v>
      </c>
      <c r="G607">
        <f>IF(_xlfn.IFNA(VLOOKUP($B607,'ŠIFRANT ZA INDUSTRY'!B:B,1,0),0)=0,0,1)</f>
        <v>0</v>
      </c>
      <c r="H607">
        <f>IF(_xlfn.IFNA(VLOOKUP($B607,'ŠIFRANT ZA INDUSTRY'!C:C,1,0),0)=0,0,1)</f>
        <v>0</v>
      </c>
      <c r="I607">
        <f>IF(_xlfn.IFNA(VLOOKUP($B607,'ŠIFRANT ZA INDUSTRY'!D:D,1,0),0)=0,0,1)</f>
        <v>0</v>
      </c>
      <c r="J607">
        <f>IF(_xlfn.IFNA(VLOOKUP($B607,'ŠIFRANT ZA INDUSTRY'!E:E,1,0),0)=0,0,1)</f>
        <v>0</v>
      </c>
      <c r="K607">
        <f>IF(_xlfn.IFNA(VLOOKUP($B607,'ŠIFRANT ZA INDUSTRY'!F:F,1,0),0)=0,0,1)</f>
        <v>0</v>
      </c>
      <c r="L607">
        <f>IF(_xlfn.IFNA(VLOOKUP($B607,'ŠIFRANT ZA INDUSTRY'!G:G,1,0),0)=0,0,1)</f>
        <v>0</v>
      </c>
      <c r="M607">
        <f>IF(_xlfn.IFNA(VLOOKUP($B607,'ŠIFRANT ZA INDUSTRY'!H:H,1,0),0)=0,0,1)</f>
        <v>0</v>
      </c>
      <c r="N607">
        <f>IF(_xlfn.IFNA(VLOOKUP($B607,'ŠIFRANT ZA INDUSTRY'!I:I,1,0),0)=0,0,1)</f>
        <v>0</v>
      </c>
      <c r="O607">
        <f>IF(_xlfn.IFNA(VLOOKUP($B607,'ŠIFRANT ZA INDUSTRY'!J:J,1,0),0)=0,0,1)</f>
        <v>0</v>
      </c>
      <c r="P607">
        <f>IF(_xlfn.IFNA(VLOOKUP($B607,'ŠIFRANT ZA INDUSTRY'!K:K,1,0),0)=0,0,1)</f>
        <v>0</v>
      </c>
      <c r="Q607">
        <f>IF(_xlfn.IFNA(VLOOKUP($B607,'ŠIFRANT ZA INDUSTRY'!L:L,1,0),0)=0,0,1)</f>
        <v>0</v>
      </c>
      <c r="R607">
        <f>IF(_xlfn.IFNA(VLOOKUP($B607,'ŠIFRANT ZA INDUSTRY'!M:M,1,0),0)=0,0,1)</f>
        <v>0</v>
      </c>
      <c r="S607">
        <f>IF(_xlfn.IFNA(VLOOKUP($B607,'ŠIFRANT ZA INDUSTRY'!N:N,1,0),0)=0,0,1)</f>
        <v>0</v>
      </c>
      <c r="T607" t="b">
        <f t="shared" si="42"/>
        <v>0</v>
      </c>
    </row>
    <row r="608" spans="1:20" x14ac:dyDescent="0.3">
      <c r="A608" t="str">
        <f t="shared" si="41"/>
        <v>90.02</v>
      </c>
      <c r="B608" s="44" t="s">
        <v>1529</v>
      </c>
      <c r="C608" s="25"/>
      <c r="D608" s="25" t="s">
        <v>1528</v>
      </c>
      <c r="E608">
        <f t="shared" si="43"/>
        <v>1</v>
      </c>
      <c r="F608">
        <f>IF(_xlfn.IFNA(VLOOKUP(B608,'ŠIFRANT ZA INDUSTRY'!A:A,1,0),0)=0,0,1)</f>
        <v>0</v>
      </c>
      <c r="G608">
        <f>IF(_xlfn.IFNA(VLOOKUP($B608,'ŠIFRANT ZA INDUSTRY'!B:B,1,0),0)=0,0,1)</f>
        <v>0</v>
      </c>
      <c r="H608">
        <f>IF(_xlfn.IFNA(VLOOKUP($B608,'ŠIFRANT ZA INDUSTRY'!C:C,1,0),0)=0,0,1)</f>
        <v>0</v>
      </c>
      <c r="I608">
        <f>IF(_xlfn.IFNA(VLOOKUP($B608,'ŠIFRANT ZA INDUSTRY'!D:D,1,0),0)=0,0,1)</f>
        <v>0</v>
      </c>
      <c r="J608">
        <f>IF(_xlfn.IFNA(VLOOKUP($B608,'ŠIFRANT ZA INDUSTRY'!E:E,1,0),0)=0,0,1)</f>
        <v>0</v>
      </c>
      <c r="K608">
        <f>IF(_xlfn.IFNA(VLOOKUP($B608,'ŠIFRANT ZA INDUSTRY'!F:F,1,0),0)=0,0,1)</f>
        <v>0</v>
      </c>
      <c r="L608">
        <f>IF(_xlfn.IFNA(VLOOKUP($B608,'ŠIFRANT ZA INDUSTRY'!G:G,1,0),0)=0,0,1)</f>
        <v>0</v>
      </c>
      <c r="M608">
        <f>IF(_xlfn.IFNA(VLOOKUP($B608,'ŠIFRANT ZA INDUSTRY'!H:H,1,0),0)=0,0,1)</f>
        <v>0</v>
      </c>
      <c r="N608">
        <f>IF(_xlfn.IFNA(VLOOKUP($B608,'ŠIFRANT ZA INDUSTRY'!I:I,1,0),0)=0,0,1)</f>
        <v>0</v>
      </c>
      <c r="O608">
        <f>IF(_xlfn.IFNA(VLOOKUP($B608,'ŠIFRANT ZA INDUSTRY'!J:J,1,0),0)=0,0,1)</f>
        <v>0</v>
      </c>
      <c r="P608">
        <f>IF(_xlfn.IFNA(VLOOKUP($B608,'ŠIFRANT ZA INDUSTRY'!K:K,1,0),0)=0,0,1)</f>
        <v>0</v>
      </c>
      <c r="Q608">
        <f>IF(_xlfn.IFNA(VLOOKUP($B608,'ŠIFRANT ZA INDUSTRY'!L:L,1,0),0)=0,0,1)</f>
        <v>0</v>
      </c>
      <c r="R608">
        <f>IF(_xlfn.IFNA(VLOOKUP($B608,'ŠIFRANT ZA INDUSTRY'!M:M,1,0),0)=0,0,1)</f>
        <v>0</v>
      </c>
      <c r="S608">
        <f>IF(_xlfn.IFNA(VLOOKUP($B608,'ŠIFRANT ZA INDUSTRY'!N:N,1,0),0)=0,0,1)</f>
        <v>0</v>
      </c>
      <c r="T608" t="b">
        <f t="shared" si="42"/>
        <v>0</v>
      </c>
    </row>
    <row r="609" spans="1:20" x14ac:dyDescent="0.3">
      <c r="A609" t="str">
        <f t="shared" si="41"/>
        <v>90.03</v>
      </c>
      <c r="B609" s="44" t="s">
        <v>1531</v>
      </c>
      <c r="C609" s="25"/>
      <c r="D609" s="25" t="s">
        <v>1530</v>
      </c>
      <c r="E609">
        <f t="shared" si="43"/>
        <v>1</v>
      </c>
      <c r="F609">
        <f>IF(_xlfn.IFNA(VLOOKUP(B609,'ŠIFRANT ZA INDUSTRY'!A:A,1,0),0)=0,0,1)</f>
        <v>0</v>
      </c>
      <c r="G609">
        <f>IF(_xlfn.IFNA(VLOOKUP($B609,'ŠIFRANT ZA INDUSTRY'!B:B,1,0),0)=0,0,1)</f>
        <v>0</v>
      </c>
      <c r="H609">
        <f>IF(_xlfn.IFNA(VLOOKUP($B609,'ŠIFRANT ZA INDUSTRY'!C:C,1,0),0)=0,0,1)</f>
        <v>0</v>
      </c>
      <c r="I609">
        <f>IF(_xlfn.IFNA(VLOOKUP($B609,'ŠIFRANT ZA INDUSTRY'!D:D,1,0),0)=0,0,1)</f>
        <v>0</v>
      </c>
      <c r="J609">
        <f>IF(_xlfn.IFNA(VLOOKUP($B609,'ŠIFRANT ZA INDUSTRY'!E:E,1,0),0)=0,0,1)</f>
        <v>0</v>
      </c>
      <c r="K609">
        <f>IF(_xlfn.IFNA(VLOOKUP($B609,'ŠIFRANT ZA INDUSTRY'!F:F,1,0),0)=0,0,1)</f>
        <v>0</v>
      </c>
      <c r="L609">
        <f>IF(_xlfn.IFNA(VLOOKUP($B609,'ŠIFRANT ZA INDUSTRY'!G:G,1,0),0)=0,0,1)</f>
        <v>0</v>
      </c>
      <c r="M609">
        <f>IF(_xlfn.IFNA(VLOOKUP($B609,'ŠIFRANT ZA INDUSTRY'!H:H,1,0),0)=0,0,1)</f>
        <v>0</v>
      </c>
      <c r="N609">
        <f>IF(_xlfn.IFNA(VLOOKUP($B609,'ŠIFRANT ZA INDUSTRY'!I:I,1,0),0)=0,0,1)</f>
        <v>0</v>
      </c>
      <c r="O609">
        <f>IF(_xlfn.IFNA(VLOOKUP($B609,'ŠIFRANT ZA INDUSTRY'!J:J,1,0),0)=0,0,1)</f>
        <v>0</v>
      </c>
      <c r="P609">
        <f>IF(_xlfn.IFNA(VLOOKUP($B609,'ŠIFRANT ZA INDUSTRY'!K:K,1,0),0)=0,0,1)</f>
        <v>0</v>
      </c>
      <c r="Q609">
        <f>IF(_xlfn.IFNA(VLOOKUP($B609,'ŠIFRANT ZA INDUSTRY'!L:L,1,0),0)=0,0,1)</f>
        <v>0</v>
      </c>
      <c r="R609">
        <f>IF(_xlfn.IFNA(VLOOKUP($B609,'ŠIFRANT ZA INDUSTRY'!M:M,1,0),0)=0,0,1)</f>
        <v>0</v>
      </c>
      <c r="S609">
        <f>IF(_xlfn.IFNA(VLOOKUP($B609,'ŠIFRANT ZA INDUSTRY'!N:N,1,0),0)=0,0,1)</f>
        <v>0</v>
      </c>
      <c r="T609" t="b">
        <f t="shared" si="42"/>
        <v>0</v>
      </c>
    </row>
    <row r="610" spans="1:20" x14ac:dyDescent="0.3">
      <c r="A610" t="str">
        <f t="shared" si="41"/>
        <v>90.04</v>
      </c>
      <c r="B610" s="44" t="s">
        <v>1533</v>
      </c>
      <c r="C610" s="25"/>
      <c r="D610" s="25" t="s">
        <v>1532</v>
      </c>
      <c r="E610">
        <f t="shared" si="43"/>
        <v>1</v>
      </c>
      <c r="F610">
        <f>IF(_xlfn.IFNA(VLOOKUP(B610,'ŠIFRANT ZA INDUSTRY'!A:A,1,0),0)=0,0,1)</f>
        <v>0</v>
      </c>
      <c r="G610">
        <f>IF(_xlfn.IFNA(VLOOKUP($B610,'ŠIFRANT ZA INDUSTRY'!B:B,1,0),0)=0,0,1)</f>
        <v>0</v>
      </c>
      <c r="H610">
        <f>IF(_xlfn.IFNA(VLOOKUP($B610,'ŠIFRANT ZA INDUSTRY'!C:C,1,0),0)=0,0,1)</f>
        <v>0</v>
      </c>
      <c r="I610">
        <f>IF(_xlfn.IFNA(VLOOKUP($B610,'ŠIFRANT ZA INDUSTRY'!D:D,1,0),0)=0,0,1)</f>
        <v>0</v>
      </c>
      <c r="J610">
        <f>IF(_xlfn.IFNA(VLOOKUP($B610,'ŠIFRANT ZA INDUSTRY'!E:E,1,0),0)=0,0,1)</f>
        <v>0</v>
      </c>
      <c r="K610">
        <f>IF(_xlfn.IFNA(VLOOKUP($B610,'ŠIFRANT ZA INDUSTRY'!F:F,1,0),0)=0,0,1)</f>
        <v>0</v>
      </c>
      <c r="L610">
        <f>IF(_xlfn.IFNA(VLOOKUP($B610,'ŠIFRANT ZA INDUSTRY'!G:G,1,0),0)=0,0,1)</f>
        <v>0</v>
      </c>
      <c r="M610">
        <f>IF(_xlfn.IFNA(VLOOKUP($B610,'ŠIFRANT ZA INDUSTRY'!H:H,1,0),0)=0,0,1)</f>
        <v>0</v>
      </c>
      <c r="N610">
        <f>IF(_xlfn.IFNA(VLOOKUP($B610,'ŠIFRANT ZA INDUSTRY'!I:I,1,0),0)=0,0,1)</f>
        <v>0</v>
      </c>
      <c r="O610">
        <f>IF(_xlfn.IFNA(VLOOKUP($B610,'ŠIFRANT ZA INDUSTRY'!J:J,1,0),0)=0,0,1)</f>
        <v>0</v>
      </c>
      <c r="P610">
        <f>IF(_xlfn.IFNA(VLOOKUP($B610,'ŠIFRANT ZA INDUSTRY'!K:K,1,0),0)=0,0,1)</f>
        <v>0</v>
      </c>
      <c r="Q610">
        <f>IF(_xlfn.IFNA(VLOOKUP($B610,'ŠIFRANT ZA INDUSTRY'!L:L,1,0),0)=0,0,1)</f>
        <v>0</v>
      </c>
      <c r="R610">
        <f>IF(_xlfn.IFNA(VLOOKUP($B610,'ŠIFRANT ZA INDUSTRY'!M:M,1,0),0)=0,0,1)</f>
        <v>0</v>
      </c>
      <c r="S610">
        <f>IF(_xlfn.IFNA(VLOOKUP($B610,'ŠIFRANT ZA INDUSTRY'!N:N,1,0),0)=0,0,1)</f>
        <v>0</v>
      </c>
      <c r="T610" t="b">
        <f t="shared" si="42"/>
        <v>0</v>
      </c>
    </row>
    <row r="611" spans="1:20" x14ac:dyDescent="0.3">
      <c r="A611" t="str">
        <f t="shared" si="41"/>
        <v>91.01</v>
      </c>
      <c r="B611" s="44" t="s">
        <v>1534</v>
      </c>
      <c r="C611" s="25"/>
      <c r="D611" s="25" t="s">
        <v>1535</v>
      </c>
      <c r="E611">
        <f t="shared" si="43"/>
        <v>1</v>
      </c>
      <c r="F611">
        <f>IF(_xlfn.IFNA(VLOOKUP(B611,'ŠIFRANT ZA INDUSTRY'!A:A,1,0),0)=0,0,1)</f>
        <v>0</v>
      </c>
      <c r="G611">
        <f>IF(_xlfn.IFNA(VLOOKUP($B611,'ŠIFRANT ZA INDUSTRY'!B:B,1,0),0)=0,0,1)</f>
        <v>0</v>
      </c>
      <c r="H611">
        <f>IF(_xlfn.IFNA(VLOOKUP($B611,'ŠIFRANT ZA INDUSTRY'!C:C,1,0),0)=0,0,1)</f>
        <v>0</v>
      </c>
      <c r="I611">
        <f>IF(_xlfn.IFNA(VLOOKUP($B611,'ŠIFRANT ZA INDUSTRY'!D:D,1,0),0)=0,0,1)</f>
        <v>0</v>
      </c>
      <c r="J611">
        <f>IF(_xlfn.IFNA(VLOOKUP($B611,'ŠIFRANT ZA INDUSTRY'!E:E,1,0),0)=0,0,1)</f>
        <v>0</v>
      </c>
      <c r="K611">
        <f>IF(_xlfn.IFNA(VLOOKUP($B611,'ŠIFRANT ZA INDUSTRY'!F:F,1,0),0)=0,0,1)</f>
        <v>0</v>
      </c>
      <c r="L611">
        <f>IF(_xlfn.IFNA(VLOOKUP($B611,'ŠIFRANT ZA INDUSTRY'!G:G,1,0),0)=0,0,1)</f>
        <v>0</v>
      </c>
      <c r="M611">
        <f>IF(_xlfn.IFNA(VLOOKUP($B611,'ŠIFRANT ZA INDUSTRY'!H:H,1,0),0)=0,0,1)</f>
        <v>0</v>
      </c>
      <c r="N611">
        <f>IF(_xlfn.IFNA(VLOOKUP($B611,'ŠIFRANT ZA INDUSTRY'!I:I,1,0),0)=0,0,1)</f>
        <v>0</v>
      </c>
      <c r="O611">
        <f>IF(_xlfn.IFNA(VLOOKUP($B611,'ŠIFRANT ZA INDUSTRY'!J:J,1,0),0)=0,0,1)</f>
        <v>0</v>
      </c>
      <c r="P611">
        <f>IF(_xlfn.IFNA(VLOOKUP($B611,'ŠIFRANT ZA INDUSTRY'!K:K,1,0),0)=0,0,1)</f>
        <v>0</v>
      </c>
      <c r="Q611">
        <f>IF(_xlfn.IFNA(VLOOKUP($B611,'ŠIFRANT ZA INDUSTRY'!L:L,1,0),0)=0,0,1)</f>
        <v>0</v>
      </c>
      <c r="R611">
        <f>IF(_xlfn.IFNA(VLOOKUP($B611,'ŠIFRANT ZA INDUSTRY'!M:M,1,0),0)=0,0,1)</f>
        <v>0</v>
      </c>
      <c r="S611">
        <f>IF(_xlfn.IFNA(VLOOKUP($B611,'ŠIFRANT ZA INDUSTRY'!N:N,1,0),0)=0,0,1)</f>
        <v>0</v>
      </c>
      <c r="T611" t="b">
        <f t="shared" si="42"/>
        <v>0</v>
      </c>
    </row>
    <row r="612" spans="1:20" x14ac:dyDescent="0.3">
      <c r="A612" t="str">
        <f t="shared" si="41"/>
        <v>91.01</v>
      </c>
      <c r="B612" s="44" t="s">
        <v>1536</v>
      </c>
      <c r="C612" s="25"/>
      <c r="D612" s="25" t="s">
        <v>1537</v>
      </c>
      <c r="E612">
        <f t="shared" si="43"/>
        <v>1</v>
      </c>
      <c r="F612">
        <f>IF(_xlfn.IFNA(VLOOKUP(B612,'ŠIFRANT ZA INDUSTRY'!A:A,1,0),0)=0,0,1)</f>
        <v>0</v>
      </c>
      <c r="G612">
        <f>IF(_xlfn.IFNA(VLOOKUP($B612,'ŠIFRANT ZA INDUSTRY'!B:B,1,0),0)=0,0,1)</f>
        <v>0</v>
      </c>
      <c r="H612">
        <f>IF(_xlfn.IFNA(VLOOKUP($B612,'ŠIFRANT ZA INDUSTRY'!C:C,1,0),0)=0,0,1)</f>
        <v>0</v>
      </c>
      <c r="I612">
        <f>IF(_xlfn.IFNA(VLOOKUP($B612,'ŠIFRANT ZA INDUSTRY'!D:D,1,0),0)=0,0,1)</f>
        <v>0</v>
      </c>
      <c r="J612">
        <f>IF(_xlfn.IFNA(VLOOKUP($B612,'ŠIFRANT ZA INDUSTRY'!E:E,1,0),0)=0,0,1)</f>
        <v>0</v>
      </c>
      <c r="K612">
        <f>IF(_xlfn.IFNA(VLOOKUP($B612,'ŠIFRANT ZA INDUSTRY'!F:F,1,0),0)=0,0,1)</f>
        <v>0</v>
      </c>
      <c r="L612">
        <f>IF(_xlfn.IFNA(VLOOKUP($B612,'ŠIFRANT ZA INDUSTRY'!G:G,1,0),0)=0,0,1)</f>
        <v>0</v>
      </c>
      <c r="M612">
        <f>IF(_xlfn.IFNA(VLOOKUP($B612,'ŠIFRANT ZA INDUSTRY'!H:H,1,0),0)=0,0,1)</f>
        <v>0</v>
      </c>
      <c r="N612">
        <f>IF(_xlfn.IFNA(VLOOKUP($B612,'ŠIFRANT ZA INDUSTRY'!I:I,1,0),0)=0,0,1)</f>
        <v>0</v>
      </c>
      <c r="O612">
        <f>IF(_xlfn.IFNA(VLOOKUP($B612,'ŠIFRANT ZA INDUSTRY'!J:J,1,0),0)=0,0,1)</f>
        <v>0</v>
      </c>
      <c r="P612">
        <f>IF(_xlfn.IFNA(VLOOKUP($B612,'ŠIFRANT ZA INDUSTRY'!K:K,1,0),0)=0,0,1)</f>
        <v>0</v>
      </c>
      <c r="Q612">
        <f>IF(_xlfn.IFNA(VLOOKUP($B612,'ŠIFRANT ZA INDUSTRY'!L:L,1,0),0)=0,0,1)</f>
        <v>0</v>
      </c>
      <c r="R612">
        <f>IF(_xlfn.IFNA(VLOOKUP($B612,'ŠIFRANT ZA INDUSTRY'!M:M,1,0),0)=0,0,1)</f>
        <v>0</v>
      </c>
      <c r="S612">
        <f>IF(_xlfn.IFNA(VLOOKUP($B612,'ŠIFRANT ZA INDUSTRY'!N:N,1,0),0)=0,0,1)</f>
        <v>0</v>
      </c>
      <c r="T612" t="b">
        <f t="shared" si="42"/>
        <v>0</v>
      </c>
    </row>
    <row r="613" spans="1:20" x14ac:dyDescent="0.3">
      <c r="A613" t="str">
        <f t="shared" si="41"/>
        <v>91.02</v>
      </c>
      <c r="B613" s="44" t="s">
        <v>1539</v>
      </c>
      <c r="C613" s="25"/>
      <c r="D613" s="25" t="s">
        <v>1538</v>
      </c>
      <c r="E613">
        <f t="shared" si="43"/>
        <v>1</v>
      </c>
      <c r="F613">
        <f>IF(_xlfn.IFNA(VLOOKUP(B613,'ŠIFRANT ZA INDUSTRY'!A:A,1,0),0)=0,0,1)</f>
        <v>0</v>
      </c>
      <c r="G613">
        <f>IF(_xlfn.IFNA(VLOOKUP($B613,'ŠIFRANT ZA INDUSTRY'!B:B,1,0),0)=0,0,1)</f>
        <v>0</v>
      </c>
      <c r="H613">
        <f>IF(_xlfn.IFNA(VLOOKUP($B613,'ŠIFRANT ZA INDUSTRY'!C:C,1,0),0)=0,0,1)</f>
        <v>0</v>
      </c>
      <c r="I613">
        <f>IF(_xlfn.IFNA(VLOOKUP($B613,'ŠIFRANT ZA INDUSTRY'!D:D,1,0),0)=0,0,1)</f>
        <v>0</v>
      </c>
      <c r="J613">
        <f>IF(_xlfn.IFNA(VLOOKUP($B613,'ŠIFRANT ZA INDUSTRY'!E:E,1,0),0)=0,0,1)</f>
        <v>0</v>
      </c>
      <c r="K613">
        <f>IF(_xlfn.IFNA(VLOOKUP($B613,'ŠIFRANT ZA INDUSTRY'!F:F,1,0),0)=0,0,1)</f>
        <v>0</v>
      </c>
      <c r="L613">
        <f>IF(_xlfn.IFNA(VLOOKUP($B613,'ŠIFRANT ZA INDUSTRY'!G:G,1,0),0)=0,0,1)</f>
        <v>0</v>
      </c>
      <c r="M613">
        <f>IF(_xlfn.IFNA(VLOOKUP($B613,'ŠIFRANT ZA INDUSTRY'!H:H,1,0),0)=0,0,1)</f>
        <v>0</v>
      </c>
      <c r="N613">
        <f>IF(_xlfn.IFNA(VLOOKUP($B613,'ŠIFRANT ZA INDUSTRY'!I:I,1,0),0)=0,0,1)</f>
        <v>0</v>
      </c>
      <c r="O613">
        <f>IF(_xlfn.IFNA(VLOOKUP($B613,'ŠIFRANT ZA INDUSTRY'!J:J,1,0),0)=0,0,1)</f>
        <v>0</v>
      </c>
      <c r="P613">
        <f>IF(_xlfn.IFNA(VLOOKUP($B613,'ŠIFRANT ZA INDUSTRY'!K:K,1,0),0)=0,0,1)</f>
        <v>0</v>
      </c>
      <c r="Q613">
        <f>IF(_xlfn.IFNA(VLOOKUP($B613,'ŠIFRANT ZA INDUSTRY'!L:L,1,0),0)=0,0,1)</f>
        <v>0</v>
      </c>
      <c r="R613">
        <f>IF(_xlfn.IFNA(VLOOKUP($B613,'ŠIFRANT ZA INDUSTRY'!M:M,1,0),0)=0,0,1)</f>
        <v>0</v>
      </c>
      <c r="S613">
        <f>IF(_xlfn.IFNA(VLOOKUP($B613,'ŠIFRANT ZA INDUSTRY'!N:N,1,0),0)=0,0,1)</f>
        <v>0</v>
      </c>
      <c r="T613" t="b">
        <f t="shared" si="42"/>
        <v>0</v>
      </c>
    </row>
    <row r="614" spans="1:20" x14ac:dyDescent="0.3">
      <c r="A614" t="str">
        <f t="shared" si="41"/>
        <v>91.03</v>
      </c>
      <c r="B614" s="44" t="s">
        <v>1541</v>
      </c>
      <c r="C614" s="25"/>
      <c r="D614" s="25" t="s">
        <v>1540</v>
      </c>
      <c r="E614">
        <f t="shared" ref="E614:E641" si="44">IF(LEN(B614)=6,1,0)</f>
        <v>1</v>
      </c>
      <c r="F614">
        <f>IF(_xlfn.IFNA(VLOOKUP(B614,'ŠIFRANT ZA INDUSTRY'!A:A,1,0),0)=0,0,1)</f>
        <v>0</v>
      </c>
      <c r="G614">
        <f>IF(_xlfn.IFNA(VLOOKUP($B614,'ŠIFRANT ZA INDUSTRY'!B:B,1,0),0)=0,0,1)</f>
        <v>0</v>
      </c>
      <c r="H614">
        <f>IF(_xlfn.IFNA(VLOOKUP($B614,'ŠIFRANT ZA INDUSTRY'!C:C,1,0),0)=0,0,1)</f>
        <v>0</v>
      </c>
      <c r="I614">
        <f>IF(_xlfn.IFNA(VLOOKUP($B614,'ŠIFRANT ZA INDUSTRY'!D:D,1,0),0)=0,0,1)</f>
        <v>0</v>
      </c>
      <c r="J614">
        <f>IF(_xlfn.IFNA(VLOOKUP($B614,'ŠIFRANT ZA INDUSTRY'!E:E,1,0),0)=0,0,1)</f>
        <v>0</v>
      </c>
      <c r="K614">
        <f>IF(_xlfn.IFNA(VLOOKUP($B614,'ŠIFRANT ZA INDUSTRY'!F:F,1,0),0)=0,0,1)</f>
        <v>0</v>
      </c>
      <c r="L614">
        <f>IF(_xlfn.IFNA(VLOOKUP($B614,'ŠIFRANT ZA INDUSTRY'!G:G,1,0),0)=0,0,1)</f>
        <v>0</v>
      </c>
      <c r="M614">
        <f>IF(_xlfn.IFNA(VLOOKUP($B614,'ŠIFRANT ZA INDUSTRY'!H:H,1,0),0)=0,0,1)</f>
        <v>0</v>
      </c>
      <c r="N614">
        <f>IF(_xlfn.IFNA(VLOOKUP($B614,'ŠIFRANT ZA INDUSTRY'!I:I,1,0),0)=0,0,1)</f>
        <v>0</v>
      </c>
      <c r="O614">
        <f>IF(_xlfn.IFNA(VLOOKUP($B614,'ŠIFRANT ZA INDUSTRY'!J:J,1,0),0)=0,0,1)</f>
        <v>0</v>
      </c>
      <c r="P614">
        <f>IF(_xlfn.IFNA(VLOOKUP($B614,'ŠIFRANT ZA INDUSTRY'!K:K,1,0),0)=0,0,1)</f>
        <v>0</v>
      </c>
      <c r="Q614">
        <f>IF(_xlfn.IFNA(VLOOKUP($B614,'ŠIFRANT ZA INDUSTRY'!L:L,1,0),0)=0,0,1)</f>
        <v>0</v>
      </c>
      <c r="R614">
        <f>IF(_xlfn.IFNA(VLOOKUP($B614,'ŠIFRANT ZA INDUSTRY'!M:M,1,0),0)=0,0,1)</f>
        <v>0</v>
      </c>
      <c r="S614">
        <f>IF(_xlfn.IFNA(VLOOKUP($B614,'ŠIFRANT ZA INDUSTRY'!N:N,1,0),0)=0,0,1)</f>
        <v>0</v>
      </c>
      <c r="T614" t="b">
        <f t="shared" si="42"/>
        <v>0</v>
      </c>
    </row>
    <row r="615" spans="1:20" x14ac:dyDescent="0.3">
      <c r="A615" t="str">
        <f t="shared" si="41"/>
        <v>91.04</v>
      </c>
      <c r="B615" s="44" t="s">
        <v>1543</v>
      </c>
      <c r="C615" s="25"/>
      <c r="D615" s="25" t="s">
        <v>1542</v>
      </c>
      <c r="E615">
        <f t="shared" si="44"/>
        <v>1</v>
      </c>
      <c r="F615">
        <f>IF(_xlfn.IFNA(VLOOKUP(B615,'ŠIFRANT ZA INDUSTRY'!A:A,1,0),0)=0,0,1)</f>
        <v>0</v>
      </c>
      <c r="G615">
        <f>IF(_xlfn.IFNA(VLOOKUP($B615,'ŠIFRANT ZA INDUSTRY'!B:B,1,0),0)=0,0,1)</f>
        <v>0</v>
      </c>
      <c r="H615">
        <f>IF(_xlfn.IFNA(VLOOKUP($B615,'ŠIFRANT ZA INDUSTRY'!C:C,1,0),0)=0,0,1)</f>
        <v>0</v>
      </c>
      <c r="I615">
        <f>IF(_xlfn.IFNA(VLOOKUP($B615,'ŠIFRANT ZA INDUSTRY'!D:D,1,0),0)=0,0,1)</f>
        <v>0</v>
      </c>
      <c r="J615">
        <f>IF(_xlfn.IFNA(VLOOKUP($B615,'ŠIFRANT ZA INDUSTRY'!E:E,1,0),0)=0,0,1)</f>
        <v>0</v>
      </c>
      <c r="K615">
        <f>IF(_xlfn.IFNA(VLOOKUP($B615,'ŠIFRANT ZA INDUSTRY'!F:F,1,0),0)=0,0,1)</f>
        <v>0</v>
      </c>
      <c r="L615">
        <f>IF(_xlfn.IFNA(VLOOKUP($B615,'ŠIFRANT ZA INDUSTRY'!G:G,1,0),0)=0,0,1)</f>
        <v>0</v>
      </c>
      <c r="M615">
        <f>IF(_xlfn.IFNA(VLOOKUP($B615,'ŠIFRANT ZA INDUSTRY'!H:H,1,0),0)=0,0,1)</f>
        <v>0</v>
      </c>
      <c r="N615">
        <f>IF(_xlfn.IFNA(VLOOKUP($B615,'ŠIFRANT ZA INDUSTRY'!I:I,1,0),0)=0,0,1)</f>
        <v>0</v>
      </c>
      <c r="O615">
        <f>IF(_xlfn.IFNA(VLOOKUP($B615,'ŠIFRANT ZA INDUSTRY'!J:J,1,0),0)=0,0,1)</f>
        <v>0</v>
      </c>
      <c r="P615">
        <f>IF(_xlfn.IFNA(VLOOKUP($B615,'ŠIFRANT ZA INDUSTRY'!K:K,1,0),0)=0,0,1)</f>
        <v>0</v>
      </c>
      <c r="Q615">
        <f>IF(_xlfn.IFNA(VLOOKUP($B615,'ŠIFRANT ZA INDUSTRY'!L:L,1,0),0)=0,0,1)</f>
        <v>0</v>
      </c>
      <c r="R615">
        <f>IF(_xlfn.IFNA(VLOOKUP($B615,'ŠIFRANT ZA INDUSTRY'!M:M,1,0),0)=0,0,1)</f>
        <v>0</v>
      </c>
      <c r="S615">
        <f>IF(_xlfn.IFNA(VLOOKUP($B615,'ŠIFRANT ZA INDUSTRY'!N:N,1,0),0)=0,0,1)</f>
        <v>0</v>
      </c>
      <c r="T615" t="b">
        <f t="shared" si="42"/>
        <v>0</v>
      </c>
    </row>
    <row r="616" spans="1:20" x14ac:dyDescent="0.3">
      <c r="A616" t="str">
        <f t="shared" si="41"/>
        <v>92.00</v>
      </c>
      <c r="B616" s="44" t="s">
        <v>1544</v>
      </c>
      <c r="C616" s="25"/>
      <c r="D616" s="25" t="s">
        <v>1545</v>
      </c>
      <c r="E616">
        <f t="shared" si="44"/>
        <v>1</v>
      </c>
      <c r="F616">
        <f>IF(_xlfn.IFNA(VLOOKUP(B616,'ŠIFRANT ZA INDUSTRY'!A:A,1,0),0)=0,0,1)</f>
        <v>0</v>
      </c>
      <c r="G616">
        <f>IF(_xlfn.IFNA(VLOOKUP($B616,'ŠIFRANT ZA INDUSTRY'!B:B,1,0),0)=0,0,1)</f>
        <v>0</v>
      </c>
      <c r="H616">
        <f>IF(_xlfn.IFNA(VLOOKUP($B616,'ŠIFRANT ZA INDUSTRY'!C:C,1,0),0)=0,0,1)</f>
        <v>0</v>
      </c>
      <c r="I616">
        <f>IF(_xlfn.IFNA(VLOOKUP($B616,'ŠIFRANT ZA INDUSTRY'!D:D,1,0),0)=0,0,1)</f>
        <v>0</v>
      </c>
      <c r="J616">
        <f>IF(_xlfn.IFNA(VLOOKUP($B616,'ŠIFRANT ZA INDUSTRY'!E:E,1,0),0)=0,0,1)</f>
        <v>0</v>
      </c>
      <c r="K616">
        <f>IF(_xlfn.IFNA(VLOOKUP($B616,'ŠIFRANT ZA INDUSTRY'!F:F,1,0),0)=0,0,1)</f>
        <v>0</v>
      </c>
      <c r="L616">
        <f>IF(_xlfn.IFNA(VLOOKUP($B616,'ŠIFRANT ZA INDUSTRY'!G:G,1,0),0)=0,0,1)</f>
        <v>0</v>
      </c>
      <c r="M616">
        <f>IF(_xlfn.IFNA(VLOOKUP($B616,'ŠIFRANT ZA INDUSTRY'!H:H,1,0),0)=0,0,1)</f>
        <v>0</v>
      </c>
      <c r="N616">
        <f>IF(_xlfn.IFNA(VLOOKUP($B616,'ŠIFRANT ZA INDUSTRY'!I:I,1,0),0)=0,0,1)</f>
        <v>0</v>
      </c>
      <c r="O616">
        <f>IF(_xlfn.IFNA(VLOOKUP($B616,'ŠIFRANT ZA INDUSTRY'!J:J,1,0),0)=0,0,1)</f>
        <v>0</v>
      </c>
      <c r="P616">
        <f>IF(_xlfn.IFNA(VLOOKUP($B616,'ŠIFRANT ZA INDUSTRY'!K:K,1,0),0)=0,0,1)</f>
        <v>0</v>
      </c>
      <c r="Q616">
        <f>IF(_xlfn.IFNA(VLOOKUP($B616,'ŠIFRANT ZA INDUSTRY'!L:L,1,0),0)=0,0,1)</f>
        <v>0</v>
      </c>
      <c r="R616">
        <f>IF(_xlfn.IFNA(VLOOKUP($B616,'ŠIFRANT ZA INDUSTRY'!M:M,1,0),0)=0,0,1)</f>
        <v>0</v>
      </c>
      <c r="S616">
        <f>IF(_xlfn.IFNA(VLOOKUP($B616,'ŠIFRANT ZA INDUSTRY'!N:N,1,0),0)=0,0,1)</f>
        <v>0</v>
      </c>
      <c r="T616" t="b">
        <f t="shared" si="42"/>
        <v>0</v>
      </c>
    </row>
    <row r="617" spans="1:20" x14ac:dyDescent="0.3">
      <c r="A617" t="str">
        <f t="shared" si="41"/>
        <v>92.00</v>
      </c>
      <c r="B617" s="44" t="s">
        <v>1546</v>
      </c>
      <c r="C617" s="25"/>
      <c r="D617" s="25" t="s">
        <v>1547</v>
      </c>
      <c r="E617">
        <f t="shared" si="44"/>
        <v>1</v>
      </c>
      <c r="F617">
        <f>IF(_xlfn.IFNA(VLOOKUP(B617,'ŠIFRANT ZA INDUSTRY'!A:A,1,0),0)=0,0,1)</f>
        <v>0</v>
      </c>
      <c r="G617">
        <f>IF(_xlfn.IFNA(VLOOKUP($B617,'ŠIFRANT ZA INDUSTRY'!B:B,1,0),0)=0,0,1)</f>
        <v>0</v>
      </c>
      <c r="H617">
        <f>IF(_xlfn.IFNA(VLOOKUP($B617,'ŠIFRANT ZA INDUSTRY'!C:C,1,0),0)=0,0,1)</f>
        <v>0</v>
      </c>
      <c r="I617">
        <f>IF(_xlfn.IFNA(VLOOKUP($B617,'ŠIFRANT ZA INDUSTRY'!D:D,1,0),0)=0,0,1)</f>
        <v>0</v>
      </c>
      <c r="J617">
        <f>IF(_xlfn.IFNA(VLOOKUP($B617,'ŠIFRANT ZA INDUSTRY'!E:E,1,0),0)=0,0,1)</f>
        <v>0</v>
      </c>
      <c r="K617">
        <f>IF(_xlfn.IFNA(VLOOKUP($B617,'ŠIFRANT ZA INDUSTRY'!F:F,1,0),0)=0,0,1)</f>
        <v>0</v>
      </c>
      <c r="L617">
        <f>IF(_xlfn.IFNA(VLOOKUP($B617,'ŠIFRANT ZA INDUSTRY'!G:G,1,0),0)=0,0,1)</f>
        <v>0</v>
      </c>
      <c r="M617">
        <f>IF(_xlfn.IFNA(VLOOKUP($B617,'ŠIFRANT ZA INDUSTRY'!H:H,1,0),0)=0,0,1)</f>
        <v>0</v>
      </c>
      <c r="N617">
        <f>IF(_xlfn.IFNA(VLOOKUP($B617,'ŠIFRANT ZA INDUSTRY'!I:I,1,0),0)=0,0,1)</f>
        <v>0</v>
      </c>
      <c r="O617">
        <f>IF(_xlfn.IFNA(VLOOKUP($B617,'ŠIFRANT ZA INDUSTRY'!J:J,1,0),0)=0,0,1)</f>
        <v>0</v>
      </c>
      <c r="P617">
        <f>IF(_xlfn.IFNA(VLOOKUP($B617,'ŠIFRANT ZA INDUSTRY'!K:K,1,0),0)=0,0,1)</f>
        <v>0</v>
      </c>
      <c r="Q617">
        <f>IF(_xlfn.IFNA(VLOOKUP($B617,'ŠIFRANT ZA INDUSTRY'!L:L,1,0),0)=0,0,1)</f>
        <v>0</v>
      </c>
      <c r="R617">
        <f>IF(_xlfn.IFNA(VLOOKUP($B617,'ŠIFRANT ZA INDUSTRY'!M:M,1,0),0)=0,0,1)</f>
        <v>0</v>
      </c>
      <c r="S617">
        <f>IF(_xlfn.IFNA(VLOOKUP($B617,'ŠIFRANT ZA INDUSTRY'!N:N,1,0),0)=0,0,1)</f>
        <v>0</v>
      </c>
      <c r="T617" t="b">
        <f t="shared" si="42"/>
        <v>0</v>
      </c>
    </row>
    <row r="618" spans="1:20" x14ac:dyDescent="0.3">
      <c r="A618" t="str">
        <f t="shared" si="41"/>
        <v>93.11</v>
      </c>
      <c r="B618" s="44" t="s">
        <v>1549</v>
      </c>
      <c r="C618" s="25"/>
      <c r="D618" s="25" t="s">
        <v>1548</v>
      </c>
      <c r="E618">
        <f t="shared" si="44"/>
        <v>1</v>
      </c>
      <c r="F618">
        <f>IF(_xlfn.IFNA(VLOOKUP(B618,'ŠIFRANT ZA INDUSTRY'!A:A,1,0),0)=0,0,1)</f>
        <v>0</v>
      </c>
      <c r="G618">
        <f>IF(_xlfn.IFNA(VLOOKUP($B618,'ŠIFRANT ZA INDUSTRY'!B:B,1,0),0)=0,0,1)</f>
        <v>0</v>
      </c>
      <c r="H618">
        <f>IF(_xlfn.IFNA(VLOOKUP($B618,'ŠIFRANT ZA INDUSTRY'!C:C,1,0),0)=0,0,1)</f>
        <v>0</v>
      </c>
      <c r="I618">
        <f>IF(_xlfn.IFNA(VLOOKUP($B618,'ŠIFRANT ZA INDUSTRY'!D:D,1,0),0)=0,0,1)</f>
        <v>0</v>
      </c>
      <c r="J618">
        <f>IF(_xlfn.IFNA(VLOOKUP($B618,'ŠIFRANT ZA INDUSTRY'!E:E,1,0),0)=0,0,1)</f>
        <v>0</v>
      </c>
      <c r="K618">
        <f>IF(_xlfn.IFNA(VLOOKUP($B618,'ŠIFRANT ZA INDUSTRY'!F:F,1,0),0)=0,0,1)</f>
        <v>0</v>
      </c>
      <c r="L618">
        <f>IF(_xlfn.IFNA(VLOOKUP($B618,'ŠIFRANT ZA INDUSTRY'!G:G,1,0),0)=0,0,1)</f>
        <v>0</v>
      </c>
      <c r="M618">
        <f>IF(_xlfn.IFNA(VLOOKUP($B618,'ŠIFRANT ZA INDUSTRY'!H:H,1,0),0)=0,0,1)</f>
        <v>0</v>
      </c>
      <c r="N618">
        <f>IF(_xlfn.IFNA(VLOOKUP($B618,'ŠIFRANT ZA INDUSTRY'!I:I,1,0),0)=0,0,1)</f>
        <v>0</v>
      </c>
      <c r="O618">
        <f>IF(_xlfn.IFNA(VLOOKUP($B618,'ŠIFRANT ZA INDUSTRY'!J:J,1,0),0)=0,0,1)</f>
        <v>0</v>
      </c>
      <c r="P618">
        <f>IF(_xlfn.IFNA(VLOOKUP($B618,'ŠIFRANT ZA INDUSTRY'!K:K,1,0),0)=0,0,1)</f>
        <v>0</v>
      </c>
      <c r="Q618">
        <f>IF(_xlfn.IFNA(VLOOKUP($B618,'ŠIFRANT ZA INDUSTRY'!L:L,1,0),0)=0,0,1)</f>
        <v>0</v>
      </c>
      <c r="R618">
        <f>IF(_xlfn.IFNA(VLOOKUP($B618,'ŠIFRANT ZA INDUSTRY'!M:M,1,0),0)=0,0,1)</f>
        <v>0</v>
      </c>
      <c r="S618">
        <f>IF(_xlfn.IFNA(VLOOKUP($B618,'ŠIFRANT ZA INDUSTRY'!N:N,1,0),0)=0,0,1)</f>
        <v>0</v>
      </c>
      <c r="T618" t="b">
        <f t="shared" si="42"/>
        <v>0</v>
      </c>
    </row>
    <row r="619" spans="1:20" x14ac:dyDescent="0.3">
      <c r="A619" t="str">
        <f t="shared" si="41"/>
        <v>93.12</v>
      </c>
      <c r="B619" s="44" t="s">
        <v>1551</v>
      </c>
      <c r="C619" s="25"/>
      <c r="D619" s="25" t="s">
        <v>1550</v>
      </c>
      <c r="E619">
        <f t="shared" si="44"/>
        <v>1</v>
      </c>
      <c r="F619">
        <f>IF(_xlfn.IFNA(VLOOKUP(B619,'ŠIFRANT ZA INDUSTRY'!A:A,1,0),0)=0,0,1)</f>
        <v>0</v>
      </c>
      <c r="G619">
        <f>IF(_xlfn.IFNA(VLOOKUP($B619,'ŠIFRANT ZA INDUSTRY'!B:B,1,0),0)=0,0,1)</f>
        <v>0</v>
      </c>
      <c r="H619">
        <f>IF(_xlfn.IFNA(VLOOKUP($B619,'ŠIFRANT ZA INDUSTRY'!C:C,1,0),0)=0,0,1)</f>
        <v>0</v>
      </c>
      <c r="I619">
        <f>IF(_xlfn.IFNA(VLOOKUP($B619,'ŠIFRANT ZA INDUSTRY'!D:D,1,0),0)=0,0,1)</f>
        <v>0</v>
      </c>
      <c r="J619">
        <f>IF(_xlfn.IFNA(VLOOKUP($B619,'ŠIFRANT ZA INDUSTRY'!E:E,1,0),0)=0,0,1)</f>
        <v>0</v>
      </c>
      <c r="K619">
        <f>IF(_xlfn.IFNA(VLOOKUP($B619,'ŠIFRANT ZA INDUSTRY'!F:F,1,0),0)=0,0,1)</f>
        <v>0</v>
      </c>
      <c r="L619">
        <f>IF(_xlfn.IFNA(VLOOKUP($B619,'ŠIFRANT ZA INDUSTRY'!G:G,1,0),0)=0,0,1)</f>
        <v>0</v>
      </c>
      <c r="M619">
        <f>IF(_xlfn.IFNA(VLOOKUP($B619,'ŠIFRANT ZA INDUSTRY'!H:H,1,0),0)=0,0,1)</f>
        <v>0</v>
      </c>
      <c r="N619">
        <f>IF(_xlfn.IFNA(VLOOKUP($B619,'ŠIFRANT ZA INDUSTRY'!I:I,1,0),0)=0,0,1)</f>
        <v>0</v>
      </c>
      <c r="O619">
        <f>IF(_xlfn.IFNA(VLOOKUP($B619,'ŠIFRANT ZA INDUSTRY'!J:J,1,0),0)=0,0,1)</f>
        <v>0</v>
      </c>
      <c r="P619">
        <f>IF(_xlfn.IFNA(VLOOKUP($B619,'ŠIFRANT ZA INDUSTRY'!K:K,1,0),0)=0,0,1)</f>
        <v>0</v>
      </c>
      <c r="Q619">
        <f>IF(_xlfn.IFNA(VLOOKUP($B619,'ŠIFRANT ZA INDUSTRY'!L:L,1,0),0)=0,0,1)</f>
        <v>0</v>
      </c>
      <c r="R619">
        <f>IF(_xlfn.IFNA(VLOOKUP($B619,'ŠIFRANT ZA INDUSTRY'!M:M,1,0),0)=0,0,1)</f>
        <v>0</v>
      </c>
      <c r="S619">
        <f>IF(_xlfn.IFNA(VLOOKUP($B619,'ŠIFRANT ZA INDUSTRY'!N:N,1,0),0)=0,0,1)</f>
        <v>0</v>
      </c>
      <c r="T619" t="b">
        <f t="shared" si="42"/>
        <v>0</v>
      </c>
    </row>
    <row r="620" spans="1:20" x14ac:dyDescent="0.3">
      <c r="A620" t="str">
        <f t="shared" si="41"/>
        <v>93.13</v>
      </c>
      <c r="B620" s="44" t="s">
        <v>1553</v>
      </c>
      <c r="C620" s="25"/>
      <c r="D620" s="25" t="s">
        <v>1552</v>
      </c>
      <c r="E620">
        <f t="shared" si="44"/>
        <v>1</v>
      </c>
      <c r="F620">
        <f>IF(_xlfn.IFNA(VLOOKUP(B620,'ŠIFRANT ZA INDUSTRY'!A:A,1,0),0)=0,0,1)</f>
        <v>0</v>
      </c>
      <c r="G620">
        <f>IF(_xlfn.IFNA(VLOOKUP($B620,'ŠIFRANT ZA INDUSTRY'!B:B,1,0),0)=0,0,1)</f>
        <v>0</v>
      </c>
      <c r="H620">
        <f>IF(_xlfn.IFNA(VLOOKUP($B620,'ŠIFRANT ZA INDUSTRY'!C:C,1,0),0)=0,0,1)</f>
        <v>0</v>
      </c>
      <c r="I620">
        <f>IF(_xlfn.IFNA(VLOOKUP($B620,'ŠIFRANT ZA INDUSTRY'!D:D,1,0),0)=0,0,1)</f>
        <v>0</v>
      </c>
      <c r="J620">
        <f>IF(_xlfn.IFNA(VLOOKUP($B620,'ŠIFRANT ZA INDUSTRY'!E:E,1,0),0)=0,0,1)</f>
        <v>0</v>
      </c>
      <c r="K620">
        <f>IF(_xlfn.IFNA(VLOOKUP($B620,'ŠIFRANT ZA INDUSTRY'!F:F,1,0),0)=0,0,1)</f>
        <v>0</v>
      </c>
      <c r="L620">
        <f>IF(_xlfn.IFNA(VLOOKUP($B620,'ŠIFRANT ZA INDUSTRY'!G:G,1,0),0)=0,0,1)</f>
        <v>0</v>
      </c>
      <c r="M620">
        <f>IF(_xlfn.IFNA(VLOOKUP($B620,'ŠIFRANT ZA INDUSTRY'!H:H,1,0),0)=0,0,1)</f>
        <v>0</v>
      </c>
      <c r="N620">
        <f>IF(_xlfn.IFNA(VLOOKUP($B620,'ŠIFRANT ZA INDUSTRY'!I:I,1,0),0)=0,0,1)</f>
        <v>0</v>
      </c>
      <c r="O620">
        <f>IF(_xlfn.IFNA(VLOOKUP($B620,'ŠIFRANT ZA INDUSTRY'!J:J,1,0),0)=0,0,1)</f>
        <v>0</v>
      </c>
      <c r="P620">
        <f>IF(_xlfn.IFNA(VLOOKUP($B620,'ŠIFRANT ZA INDUSTRY'!K:K,1,0),0)=0,0,1)</f>
        <v>0</v>
      </c>
      <c r="Q620">
        <f>IF(_xlfn.IFNA(VLOOKUP($B620,'ŠIFRANT ZA INDUSTRY'!L:L,1,0),0)=0,0,1)</f>
        <v>0</v>
      </c>
      <c r="R620">
        <f>IF(_xlfn.IFNA(VLOOKUP($B620,'ŠIFRANT ZA INDUSTRY'!M:M,1,0),0)=0,0,1)</f>
        <v>0</v>
      </c>
      <c r="S620">
        <f>IF(_xlfn.IFNA(VLOOKUP($B620,'ŠIFRANT ZA INDUSTRY'!N:N,1,0),0)=0,0,1)</f>
        <v>0</v>
      </c>
      <c r="T620" t="b">
        <f t="shared" si="42"/>
        <v>0</v>
      </c>
    </row>
    <row r="621" spans="1:20" x14ac:dyDescent="0.3">
      <c r="A621" t="str">
        <f t="shared" si="41"/>
        <v>93.19</v>
      </c>
      <c r="B621" s="44" t="s">
        <v>1555</v>
      </c>
      <c r="C621" s="25"/>
      <c r="D621" s="25" t="s">
        <v>1554</v>
      </c>
      <c r="E621">
        <f t="shared" si="44"/>
        <v>1</v>
      </c>
      <c r="F621">
        <f>IF(_xlfn.IFNA(VLOOKUP(B621,'ŠIFRANT ZA INDUSTRY'!A:A,1,0),0)=0,0,1)</f>
        <v>0</v>
      </c>
      <c r="G621">
        <f>IF(_xlfn.IFNA(VLOOKUP($B621,'ŠIFRANT ZA INDUSTRY'!B:B,1,0),0)=0,0,1)</f>
        <v>0</v>
      </c>
      <c r="H621">
        <f>IF(_xlfn.IFNA(VLOOKUP($B621,'ŠIFRANT ZA INDUSTRY'!C:C,1,0),0)=0,0,1)</f>
        <v>0</v>
      </c>
      <c r="I621">
        <f>IF(_xlfn.IFNA(VLOOKUP($B621,'ŠIFRANT ZA INDUSTRY'!D:D,1,0),0)=0,0,1)</f>
        <v>0</v>
      </c>
      <c r="J621">
        <f>IF(_xlfn.IFNA(VLOOKUP($B621,'ŠIFRANT ZA INDUSTRY'!E:E,1,0),0)=0,0,1)</f>
        <v>0</v>
      </c>
      <c r="K621">
        <f>IF(_xlfn.IFNA(VLOOKUP($B621,'ŠIFRANT ZA INDUSTRY'!F:F,1,0),0)=0,0,1)</f>
        <v>0</v>
      </c>
      <c r="L621">
        <f>IF(_xlfn.IFNA(VLOOKUP($B621,'ŠIFRANT ZA INDUSTRY'!G:G,1,0),0)=0,0,1)</f>
        <v>0</v>
      </c>
      <c r="M621">
        <f>IF(_xlfn.IFNA(VLOOKUP($B621,'ŠIFRANT ZA INDUSTRY'!H:H,1,0),0)=0,0,1)</f>
        <v>0</v>
      </c>
      <c r="N621">
        <f>IF(_xlfn.IFNA(VLOOKUP($B621,'ŠIFRANT ZA INDUSTRY'!I:I,1,0),0)=0,0,1)</f>
        <v>0</v>
      </c>
      <c r="O621">
        <f>IF(_xlfn.IFNA(VLOOKUP($B621,'ŠIFRANT ZA INDUSTRY'!J:J,1,0),0)=0,0,1)</f>
        <v>0</v>
      </c>
      <c r="P621">
        <f>IF(_xlfn.IFNA(VLOOKUP($B621,'ŠIFRANT ZA INDUSTRY'!K:K,1,0),0)=0,0,1)</f>
        <v>0</v>
      </c>
      <c r="Q621">
        <f>IF(_xlfn.IFNA(VLOOKUP($B621,'ŠIFRANT ZA INDUSTRY'!L:L,1,0),0)=0,0,1)</f>
        <v>0</v>
      </c>
      <c r="R621">
        <f>IF(_xlfn.IFNA(VLOOKUP($B621,'ŠIFRANT ZA INDUSTRY'!M:M,1,0),0)=0,0,1)</f>
        <v>0</v>
      </c>
      <c r="S621">
        <f>IF(_xlfn.IFNA(VLOOKUP($B621,'ŠIFRANT ZA INDUSTRY'!N:N,1,0),0)=0,0,1)</f>
        <v>0</v>
      </c>
      <c r="T621" t="b">
        <f t="shared" si="42"/>
        <v>0</v>
      </c>
    </row>
    <row r="622" spans="1:20" x14ac:dyDescent="0.3">
      <c r="A622" t="str">
        <f t="shared" si="41"/>
        <v>93.21</v>
      </c>
      <c r="B622" s="44" t="s">
        <v>1557</v>
      </c>
      <c r="C622" s="25"/>
      <c r="D622" s="25" t="s">
        <v>1556</v>
      </c>
      <c r="E622">
        <f t="shared" si="44"/>
        <v>1</v>
      </c>
      <c r="F622">
        <f>IF(_xlfn.IFNA(VLOOKUP(B622,'ŠIFRANT ZA INDUSTRY'!A:A,1,0),0)=0,0,1)</f>
        <v>0</v>
      </c>
      <c r="G622">
        <f>IF(_xlfn.IFNA(VLOOKUP($B622,'ŠIFRANT ZA INDUSTRY'!B:B,1,0),0)=0,0,1)</f>
        <v>0</v>
      </c>
      <c r="H622">
        <f>IF(_xlfn.IFNA(VLOOKUP($B622,'ŠIFRANT ZA INDUSTRY'!C:C,1,0),0)=0,0,1)</f>
        <v>0</v>
      </c>
      <c r="I622">
        <f>IF(_xlfn.IFNA(VLOOKUP($B622,'ŠIFRANT ZA INDUSTRY'!D:D,1,0),0)=0,0,1)</f>
        <v>0</v>
      </c>
      <c r="J622">
        <f>IF(_xlfn.IFNA(VLOOKUP($B622,'ŠIFRANT ZA INDUSTRY'!E:E,1,0),0)=0,0,1)</f>
        <v>0</v>
      </c>
      <c r="K622">
        <f>IF(_xlfn.IFNA(VLOOKUP($B622,'ŠIFRANT ZA INDUSTRY'!F:F,1,0),0)=0,0,1)</f>
        <v>0</v>
      </c>
      <c r="L622">
        <f>IF(_xlfn.IFNA(VLOOKUP($B622,'ŠIFRANT ZA INDUSTRY'!G:G,1,0),0)=0,0,1)</f>
        <v>0</v>
      </c>
      <c r="M622">
        <f>IF(_xlfn.IFNA(VLOOKUP($B622,'ŠIFRANT ZA INDUSTRY'!H:H,1,0),0)=0,0,1)</f>
        <v>0</v>
      </c>
      <c r="N622">
        <f>IF(_xlfn.IFNA(VLOOKUP($B622,'ŠIFRANT ZA INDUSTRY'!I:I,1,0),0)=0,0,1)</f>
        <v>0</v>
      </c>
      <c r="O622">
        <f>IF(_xlfn.IFNA(VLOOKUP($B622,'ŠIFRANT ZA INDUSTRY'!J:J,1,0),0)=0,0,1)</f>
        <v>0</v>
      </c>
      <c r="P622">
        <f>IF(_xlfn.IFNA(VLOOKUP($B622,'ŠIFRANT ZA INDUSTRY'!K:K,1,0),0)=0,0,1)</f>
        <v>0</v>
      </c>
      <c r="Q622">
        <f>IF(_xlfn.IFNA(VLOOKUP($B622,'ŠIFRANT ZA INDUSTRY'!L:L,1,0),0)=0,0,1)</f>
        <v>0</v>
      </c>
      <c r="R622">
        <f>IF(_xlfn.IFNA(VLOOKUP($B622,'ŠIFRANT ZA INDUSTRY'!M:M,1,0),0)=0,0,1)</f>
        <v>0</v>
      </c>
      <c r="S622">
        <f>IF(_xlfn.IFNA(VLOOKUP($B622,'ŠIFRANT ZA INDUSTRY'!N:N,1,0),0)=0,0,1)</f>
        <v>0</v>
      </c>
      <c r="T622" t="b">
        <f t="shared" si="42"/>
        <v>0</v>
      </c>
    </row>
    <row r="623" spans="1:20" x14ac:dyDescent="0.3">
      <c r="A623" t="str">
        <f t="shared" si="41"/>
        <v>93.29</v>
      </c>
      <c r="B623" s="44" t="s">
        <v>1558</v>
      </c>
      <c r="C623" s="25"/>
      <c r="D623" s="25" t="s">
        <v>1559</v>
      </c>
      <c r="E623">
        <f t="shared" si="44"/>
        <v>1</v>
      </c>
      <c r="F623">
        <f>IF(_xlfn.IFNA(VLOOKUP(B623,'ŠIFRANT ZA INDUSTRY'!A:A,1,0),0)=0,0,1)</f>
        <v>0</v>
      </c>
      <c r="G623">
        <f>IF(_xlfn.IFNA(VLOOKUP($B623,'ŠIFRANT ZA INDUSTRY'!B:B,1,0),0)=0,0,1)</f>
        <v>0</v>
      </c>
      <c r="H623">
        <f>IF(_xlfn.IFNA(VLOOKUP($B623,'ŠIFRANT ZA INDUSTRY'!C:C,1,0),0)=0,0,1)</f>
        <v>0</v>
      </c>
      <c r="I623">
        <f>IF(_xlfn.IFNA(VLOOKUP($B623,'ŠIFRANT ZA INDUSTRY'!D:D,1,0),0)=0,0,1)</f>
        <v>0</v>
      </c>
      <c r="J623">
        <f>IF(_xlfn.IFNA(VLOOKUP($B623,'ŠIFRANT ZA INDUSTRY'!E:E,1,0),0)=0,0,1)</f>
        <v>0</v>
      </c>
      <c r="K623">
        <f>IF(_xlfn.IFNA(VLOOKUP($B623,'ŠIFRANT ZA INDUSTRY'!F:F,1,0),0)=0,0,1)</f>
        <v>0</v>
      </c>
      <c r="L623">
        <f>IF(_xlfn.IFNA(VLOOKUP($B623,'ŠIFRANT ZA INDUSTRY'!G:G,1,0),0)=0,0,1)</f>
        <v>0</v>
      </c>
      <c r="M623">
        <f>IF(_xlfn.IFNA(VLOOKUP($B623,'ŠIFRANT ZA INDUSTRY'!H:H,1,0),0)=0,0,1)</f>
        <v>0</v>
      </c>
      <c r="N623">
        <f>IF(_xlfn.IFNA(VLOOKUP($B623,'ŠIFRANT ZA INDUSTRY'!I:I,1,0),0)=0,0,1)</f>
        <v>0</v>
      </c>
      <c r="O623">
        <f>IF(_xlfn.IFNA(VLOOKUP($B623,'ŠIFRANT ZA INDUSTRY'!J:J,1,0),0)=0,0,1)</f>
        <v>0</v>
      </c>
      <c r="P623">
        <f>IF(_xlfn.IFNA(VLOOKUP($B623,'ŠIFRANT ZA INDUSTRY'!K:K,1,0),0)=0,0,1)</f>
        <v>0</v>
      </c>
      <c r="Q623">
        <f>IF(_xlfn.IFNA(VLOOKUP($B623,'ŠIFRANT ZA INDUSTRY'!L:L,1,0),0)=0,0,1)</f>
        <v>0</v>
      </c>
      <c r="R623">
        <f>IF(_xlfn.IFNA(VLOOKUP($B623,'ŠIFRANT ZA INDUSTRY'!M:M,1,0),0)=0,0,1)</f>
        <v>0</v>
      </c>
      <c r="S623">
        <f>IF(_xlfn.IFNA(VLOOKUP($B623,'ŠIFRANT ZA INDUSTRY'!N:N,1,0),0)=0,0,1)</f>
        <v>0</v>
      </c>
      <c r="T623" t="b">
        <f t="shared" si="42"/>
        <v>0</v>
      </c>
    </row>
    <row r="624" spans="1:20" x14ac:dyDescent="0.3">
      <c r="A624" t="str">
        <f t="shared" si="41"/>
        <v>93.29</v>
      </c>
      <c r="B624" s="44" t="s">
        <v>1560</v>
      </c>
      <c r="C624" s="25"/>
      <c r="D624" s="25" t="s">
        <v>1561</v>
      </c>
      <c r="E624">
        <f t="shared" si="44"/>
        <v>1</v>
      </c>
      <c r="F624">
        <f>IF(_xlfn.IFNA(VLOOKUP(B624,'ŠIFRANT ZA INDUSTRY'!A:A,1,0),0)=0,0,1)</f>
        <v>0</v>
      </c>
      <c r="G624">
        <f>IF(_xlfn.IFNA(VLOOKUP($B624,'ŠIFRANT ZA INDUSTRY'!B:B,1,0),0)=0,0,1)</f>
        <v>0</v>
      </c>
      <c r="H624">
        <f>IF(_xlfn.IFNA(VLOOKUP($B624,'ŠIFRANT ZA INDUSTRY'!C:C,1,0),0)=0,0,1)</f>
        <v>0</v>
      </c>
      <c r="I624">
        <f>IF(_xlfn.IFNA(VLOOKUP($B624,'ŠIFRANT ZA INDUSTRY'!D:D,1,0),0)=0,0,1)</f>
        <v>0</v>
      </c>
      <c r="J624">
        <f>IF(_xlfn.IFNA(VLOOKUP($B624,'ŠIFRANT ZA INDUSTRY'!E:E,1,0),0)=0,0,1)</f>
        <v>0</v>
      </c>
      <c r="K624">
        <f>IF(_xlfn.IFNA(VLOOKUP($B624,'ŠIFRANT ZA INDUSTRY'!F:F,1,0),0)=0,0,1)</f>
        <v>0</v>
      </c>
      <c r="L624">
        <f>IF(_xlfn.IFNA(VLOOKUP($B624,'ŠIFRANT ZA INDUSTRY'!G:G,1,0),0)=0,0,1)</f>
        <v>0</v>
      </c>
      <c r="M624">
        <f>IF(_xlfn.IFNA(VLOOKUP($B624,'ŠIFRANT ZA INDUSTRY'!H:H,1,0),0)=0,0,1)</f>
        <v>0</v>
      </c>
      <c r="N624">
        <f>IF(_xlfn.IFNA(VLOOKUP($B624,'ŠIFRANT ZA INDUSTRY'!I:I,1,0),0)=0,0,1)</f>
        <v>0</v>
      </c>
      <c r="O624">
        <f>IF(_xlfn.IFNA(VLOOKUP($B624,'ŠIFRANT ZA INDUSTRY'!J:J,1,0),0)=0,0,1)</f>
        <v>0</v>
      </c>
      <c r="P624">
        <f>IF(_xlfn.IFNA(VLOOKUP($B624,'ŠIFRANT ZA INDUSTRY'!K:K,1,0),0)=0,0,1)</f>
        <v>0</v>
      </c>
      <c r="Q624">
        <f>IF(_xlfn.IFNA(VLOOKUP($B624,'ŠIFRANT ZA INDUSTRY'!L:L,1,0),0)=0,0,1)</f>
        <v>0</v>
      </c>
      <c r="R624">
        <f>IF(_xlfn.IFNA(VLOOKUP($B624,'ŠIFRANT ZA INDUSTRY'!M:M,1,0),0)=0,0,1)</f>
        <v>0</v>
      </c>
      <c r="S624">
        <f>IF(_xlfn.IFNA(VLOOKUP($B624,'ŠIFRANT ZA INDUSTRY'!N:N,1,0),0)=0,0,1)</f>
        <v>0</v>
      </c>
      <c r="T624" t="b">
        <f t="shared" si="42"/>
        <v>0</v>
      </c>
    </row>
    <row r="625" spans="1:20" x14ac:dyDescent="0.3">
      <c r="A625" t="str">
        <f t="shared" si="41"/>
        <v>93.29</v>
      </c>
      <c r="B625" s="44" t="s">
        <v>1562</v>
      </c>
      <c r="C625" s="25"/>
      <c r="D625" s="25" t="s">
        <v>1563</v>
      </c>
      <c r="E625">
        <f t="shared" si="44"/>
        <v>1</v>
      </c>
      <c r="F625">
        <f>IF(_xlfn.IFNA(VLOOKUP(B625,'ŠIFRANT ZA INDUSTRY'!A:A,1,0),0)=0,0,1)</f>
        <v>0</v>
      </c>
      <c r="G625">
        <f>IF(_xlfn.IFNA(VLOOKUP($B625,'ŠIFRANT ZA INDUSTRY'!B:B,1,0),0)=0,0,1)</f>
        <v>0</v>
      </c>
      <c r="H625">
        <f>IF(_xlfn.IFNA(VLOOKUP($B625,'ŠIFRANT ZA INDUSTRY'!C:C,1,0),0)=0,0,1)</f>
        <v>0</v>
      </c>
      <c r="I625">
        <f>IF(_xlfn.IFNA(VLOOKUP($B625,'ŠIFRANT ZA INDUSTRY'!D:D,1,0),0)=0,0,1)</f>
        <v>0</v>
      </c>
      <c r="J625">
        <f>IF(_xlfn.IFNA(VLOOKUP($B625,'ŠIFRANT ZA INDUSTRY'!E:E,1,0),0)=0,0,1)</f>
        <v>0</v>
      </c>
      <c r="K625">
        <f>IF(_xlfn.IFNA(VLOOKUP($B625,'ŠIFRANT ZA INDUSTRY'!F:F,1,0),0)=0,0,1)</f>
        <v>0</v>
      </c>
      <c r="L625">
        <f>IF(_xlfn.IFNA(VLOOKUP($B625,'ŠIFRANT ZA INDUSTRY'!G:G,1,0),0)=0,0,1)</f>
        <v>0</v>
      </c>
      <c r="M625">
        <f>IF(_xlfn.IFNA(VLOOKUP($B625,'ŠIFRANT ZA INDUSTRY'!H:H,1,0),0)=0,0,1)</f>
        <v>0</v>
      </c>
      <c r="N625">
        <f>IF(_xlfn.IFNA(VLOOKUP($B625,'ŠIFRANT ZA INDUSTRY'!I:I,1,0),0)=0,0,1)</f>
        <v>0</v>
      </c>
      <c r="O625">
        <f>IF(_xlfn.IFNA(VLOOKUP($B625,'ŠIFRANT ZA INDUSTRY'!J:J,1,0),0)=0,0,1)</f>
        <v>0</v>
      </c>
      <c r="P625">
        <f>IF(_xlfn.IFNA(VLOOKUP($B625,'ŠIFRANT ZA INDUSTRY'!K:K,1,0),0)=0,0,1)</f>
        <v>0</v>
      </c>
      <c r="Q625">
        <f>IF(_xlfn.IFNA(VLOOKUP($B625,'ŠIFRANT ZA INDUSTRY'!L:L,1,0),0)=0,0,1)</f>
        <v>0</v>
      </c>
      <c r="R625">
        <f>IF(_xlfn.IFNA(VLOOKUP($B625,'ŠIFRANT ZA INDUSTRY'!M:M,1,0),0)=0,0,1)</f>
        <v>0</v>
      </c>
      <c r="S625">
        <f>IF(_xlfn.IFNA(VLOOKUP($B625,'ŠIFRANT ZA INDUSTRY'!N:N,1,0),0)=0,0,1)</f>
        <v>0</v>
      </c>
      <c r="T625" t="b">
        <f t="shared" si="42"/>
        <v>0</v>
      </c>
    </row>
    <row r="626" spans="1:20" x14ac:dyDescent="0.3">
      <c r="A626" t="str">
        <f t="shared" si="41"/>
        <v>94.11</v>
      </c>
      <c r="B626" s="44" t="s">
        <v>1565</v>
      </c>
      <c r="C626" s="25"/>
      <c r="D626" s="25" t="s">
        <v>1564</v>
      </c>
      <c r="E626">
        <f t="shared" si="44"/>
        <v>1</v>
      </c>
      <c r="F626">
        <f>IF(_xlfn.IFNA(VLOOKUP(B626,'ŠIFRANT ZA INDUSTRY'!A:A,1,0),0)=0,0,1)</f>
        <v>0</v>
      </c>
      <c r="G626">
        <f>IF(_xlfn.IFNA(VLOOKUP($B626,'ŠIFRANT ZA INDUSTRY'!B:B,1,0),0)=0,0,1)</f>
        <v>0</v>
      </c>
      <c r="H626">
        <f>IF(_xlfn.IFNA(VLOOKUP($B626,'ŠIFRANT ZA INDUSTRY'!C:C,1,0),0)=0,0,1)</f>
        <v>0</v>
      </c>
      <c r="I626">
        <f>IF(_xlfn.IFNA(VLOOKUP($B626,'ŠIFRANT ZA INDUSTRY'!D:D,1,0),0)=0,0,1)</f>
        <v>0</v>
      </c>
      <c r="J626">
        <f>IF(_xlfn.IFNA(VLOOKUP($B626,'ŠIFRANT ZA INDUSTRY'!E:E,1,0),0)=0,0,1)</f>
        <v>0</v>
      </c>
      <c r="K626">
        <f>IF(_xlfn.IFNA(VLOOKUP($B626,'ŠIFRANT ZA INDUSTRY'!F:F,1,0),0)=0,0,1)</f>
        <v>0</v>
      </c>
      <c r="L626">
        <f>IF(_xlfn.IFNA(VLOOKUP($B626,'ŠIFRANT ZA INDUSTRY'!G:G,1,0),0)=0,0,1)</f>
        <v>0</v>
      </c>
      <c r="M626">
        <f>IF(_xlfn.IFNA(VLOOKUP($B626,'ŠIFRANT ZA INDUSTRY'!H:H,1,0),0)=0,0,1)</f>
        <v>0</v>
      </c>
      <c r="N626">
        <f>IF(_xlfn.IFNA(VLOOKUP($B626,'ŠIFRANT ZA INDUSTRY'!I:I,1,0),0)=0,0,1)</f>
        <v>0</v>
      </c>
      <c r="O626">
        <f>IF(_xlfn.IFNA(VLOOKUP($B626,'ŠIFRANT ZA INDUSTRY'!J:J,1,0),0)=0,0,1)</f>
        <v>0</v>
      </c>
      <c r="P626">
        <f>IF(_xlfn.IFNA(VLOOKUP($B626,'ŠIFRANT ZA INDUSTRY'!K:K,1,0),0)=0,0,1)</f>
        <v>0</v>
      </c>
      <c r="Q626">
        <f>IF(_xlfn.IFNA(VLOOKUP($B626,'ŠIFRANT ZA INDUSTRY'!L:L,1,0),0)=0,0,1)</f>
        <v>0</v>
      </c>
      <c r="R626">
        <f>IF(_xlfn.IFNA(VLOOKUP($B626,'ŠIFRANT ZA INDUSTRY'!M:M,1,0),0)=0,0,1)</f>
        <v>0</v>
      </c>
      <c r="S626">
        <f>IF(_xlfn.IFNA(VLOOKUP($B626,'ŠIFRANT ZA INDUSTRY'!N:N,1,0),0)=0,0,1)</f>
        <v>0</v>
      </c>
      <c r="T626" t="b">
        <f t="shared" si="42"/>
        <v>0</v>
      </c>
    </row>
    <row r="627" spans="1:20" x14ac:dyDescent="0.3">
      <c r="A627" t="str">
        <f t="shared" si="41"/>
        <v>94.12</v>
      </c>
      <c r="B627" s="44" t="s">
        <v>1567</v>
      </c>
      <c r="C627" s="25"/>
      <c r="D627" s="25" t="s">
        <v>1566</v>
      </c>
      <c r="E627">
        <f t="shared" si="44"/>
        <v>1</v>
      </c>
      <c r="F627">
        <f>IF(_xlfn.IFNA(VLOOKUP(B627,'ŠIFRANT ZA INDUSTRY'!A:A,1,0),0)=0,0,1)</f>
        <v>0</v>
      </c>
      <c r="G627">
        <f>IF(_xlfn.IFNA(VLOOKUP($B627,'ŠIFRANT ZA INDUSTRY'!B:B,1,0),0)=0,0,1)</f>
        <v>0</v>
      </c>
      <c r="H627">
        <f>IF(_xlfn.IFNA(VLOOKUP($B627,'ŠIFRANT ZA INDUSTRY'!C:C,1,0),0)=0,0,1)</f>
        <v>0</v>
      </c>
      <c r="I627">
        <f>IF(_xlfn.IFNA(VLOOKUP($B627,'ŠIFRANT ZA INDUSTRY'!D:D,1,0),0)=0,0,1)</f>
        <v>0</v>
      </c>
      <c r="J627">
        <f>IF(_xlfn.IFNA(VLOOKUP($B627,'ŠIFRANT ZA INDUSTRY'!E:E,1,0),0)=0,0,1)</f>
        <v>0</v>
      </c>
      <c r="K627">
        <f>IF(_xlfn.IFNA(VLOOKUP($B627,'ŠIFRANT ZA INDUSTRY'!F:F,1,0),0)=0,0,1)</f>
        <v>0</v>
      </c>
      <c r="L627">
        <f>IF(_xlfn.IFNA(VLOOKUP($B627,'ŠIFRANT ZA INDUSTRY'!G:G,1,0),0)=0,0,1)</f>
        <v>0</v>
      </c>
      <c r="M627">
        <f>IF(_xlfn.IFNA(VLOOKUP($B627,'ŠIFRANT ZA INDUSTRY'!H:H,1,0),0)=0,0,1)</f>
        <v>0</v>
      </c>
      <c r="N627">
        <f>IF(_xlfn.IFNA(VLOOKUP($B627,'ŠIFRANT ZA INDUSTRY'!I:I,1,0),0)=0,0,1)</f>
        <v>0</v>
      </c>
      <c r="O627">
        <f>IF(_xlfn.IFNA(VLOOKUP($B627,'ŠIFRANT ZA INDUSTRY'!J:J,1,0),0)=0,0,1)</f>
        <v>0</v>
      </c>
      <c r="P627">
        <f>IF(_xlfn.IFNA(VLOOKUP($B627,'ŠIFRANT ZA INDUSTRY'!K:K,1,0),0)=0,0,1)</f>
        <v>0</v>
      </c>
      <c r="Q627">
        <f>IF(_xlfn.IFNA(VLOOKUP($B627,'ŠIFRANT ZA INDUSTRY'!L:L,1,0),0)=0,0,1)</f>
        <v>0</v>
      </c>
      <c r="R627">
        <f>IF(_xlfn.IFNA(VLOOKUP($B627,'ŠIFRANT ZA INDUSTRY'!M:M,1,0),0)=0,0,1)</f>
        <v>0</v>
      </c>
      <c r="S627">
        <f>IF(_xlfn.IFNA(VLOOKUP($B627,'ŠIFRANT ZA INDUSTRY'!N:N,1,0),0)=0,0,1)</f>
        <v>0</v>
      </c>
      <c r="T627" t="b">
        <f t="shared" si="42"/>
        <v>0</v>
      </c>
    </row>
    <row r="628" spans="1:20" x14ac:dyDescent="0.3">
      <c r="A628" t="str">
        <f t="shared" si="41"/>
        <v>94.20</v>
      </c>
      <c r="B628" s="44" t="s">
        <v>1569</v>
      </c>
      <c r="C628" s="25"/>
      <c r="D628" s="25" t="s">
        <v>1568</v>
      </c>
      <c r="E628">
        <f t="shared" si="44"/>
        <v>1</v>
      </c>
      <c r="F628">
        <f>IF(_xlfn.IFNA(VLOOKUP(B628,'ŠIFRANT ZA INDUSTRY'!A:A,1,0),0)=0,0,1)</f>
        <v>0</v>
      </c>
      <c r="G628">
        <f>IF(_xlfn.IFNA(VLOOKUP($B628,'ŠIFRANT ZA INDUSTRY'!B:B,1,0),0)=0,0,1)</f>
        <v>0</v>
      </c>
      <c r="H628">
        <f>IF(_xlfn.IFNA(VLOOKUP($B628,'ŠIFRANT ZA INDUSTRY'!C:C,1,0),0)=0,0,1)</f>
        <v>0</v>
      </c>
      <c r="I628">
        <f>IF(_xlfn.IFNA(VLOOKUP($B628,'ŠIFRANT ZA INDUSTRY'!D:D,1,0),0)=0,0,1)</f>
        <v>0</v>
      </c>
      <c r="J628">
        <f>IF(_xlfn.IFNA(VLOOKUP($B628,'ŠIFRANT ZA INDUSTRY'!E:E,1,0),0)=0,0,1)</f>
        <v>0</v>
      </c>
      <c r="K628">
        <f>IF(_xlfn.IFNA(VLOOKUP($B628,'ŠIFRANT ZA INDUSTRY'!F:F,1,0),0)=0,0,1)</f>
        <v>0</v>
      </c>
      <c r="L628">
        <f>IF(_xlfn.IFNA(VLOOKUP($B628,'ŠIFRANT ZA INDUSTRY'!G:G,1,0),0)=0,0,1)</f>
        <v>0</v>
      </c>
      <c r="M628">
        <f>IF(_xlfn.IFNA(VLOOKUP($B628,'ŠIFRANT ZA INDUSTRY'!H:H,1,0),0)=0,0,1)</f>
        <v>0</v>
      </c>
      <c r="N628">
        <f>IF(_xlfn.IFNA(VLOOKUP($B628,'ŠIFRANT ZA INDUSTRY'!I:I,1,0),0)=0,0,1)</f>
        <v>0</v>
      </c>
      <c r="O628">
        <f>IF(_xlfn.IFNA(VLOOKUP($B628,'ŠIFRANT ZA INDUSTRY'!J:J,1,0),0)=0,0,1)</f>
        <v>0</v>
      </c>
      <c r="P628">
        <f>IF(_xlfn.IFNA(VLOOKUP($B628,'ŠIFRANT ZA INDUSTRY'!K:K,1,0),0)=0,0,1)</f>
        <v>0</v>
      </c>
      <c r="Q628">
        <f>IF(_xlfn.IFNA(VLOOKUP($B628,'ŠIFRANT ZA INDUSTRY'!L:L,1,0),0)=0,0,1)</f>
        <v>0</v>
      </c>
      <c r="R628">
        <f>IF(_xlfn.IFNA(VLOOKUP($B628,'ŠIFRANT ZA INDUSTRY'!M:M,1,0),0)=0,0,1)</f>
        <v>0</v>
      </c>
      <c r="S628">
        <f>IF(_xlfn.IFNA(VLOOKUP($B628,'ŠIFRANT ZA INDUSTRY'!N:N,1,0),0)=0,0,1)</f>
        <v>0</v>
      </c>
      <c r="T628" t="b">
        <f t="shared" si="42"/>
        <v>0</v>
      </c>
    </row>
    <row r="629" spans="1:20" x14ac:dyDescent="0.3">
      <c r="A629" t="str">
        <f t="shared" si="41"/>
        <v>94.91</v>
      </c>
      <c r="B629" s="44" t="s">
        <v>1571</v>
      </c>
      <c r="C629" s="25"/>
      <c r="D629" s="25" t="s">
        <v>1570</v>
      </c>
      <c r="E629">
        <f t="shared" si="44"/>
        <v>1</v>
      </c>
      <c r="F629">
        <f>IF(_xlfn.IFNA(VLOOKUP(B629,'ŠIFRANT ZA INDUSTRY'!A:A,1,0),0)=0,0,1)</f>
        <v>0</v>
      </c>
      <c r="G629">
        <f>IF(_xlfn.IFNA(VLOOKUP($B629,'ŠIFRANT ZA INDUSTRY'!B:B,1,0),0)=0,0,1)</f>
        <v>0</v>
      </c>
      <c r="H629">
        <f>IF(_xlfn.IFNA(VLOOKUP($B629,'ŠIFRANT ZA INDUSTRY'!C:C,1,0),0)=0,0,1)</f>
        <v>0</v>
      </c>
      <c r="I629">
        <f>IF(_xlfn.IFNA(VLOOKUP($B629,'ŠIFRANT ZA INDUSTRY'!D:D,1,0),0)=0,0,1)</f>
        <v>0</v>
      </c>
      <c r="J629">
        <f>IF(_xlfn.IFNA(VLOOKUP($B629,'ŠIFRANT ZA INDUSTRY'!E:E,1,0),0)=0,0,1)</f>
        <v>0</v>
      </c>
      <c r="K629">
        <f>IF(_xlfn.IFNA(VLOOKUP($B629,'ŠIFRANT ZA INDUSTRY'!F:F,1,0),0)=0,0,1)</f>
        <v>0</v>
      </c>
      <c r="L629">
        <f>IF(_xlfn.IFNA(VLOOKUP($B629,'ŠIFRANT ZA INDUSTRY'!G:G,1,0),0)=0,0,1)</f>
        <v>0</v>
      </c>
      <c r="M629">
        <f>IF(_xlfn.IFNA(VLOOKUP($B629,'ŠIFRANT ZA INDUSTRY'!H:H,1,0),0)=0,0,1)</f>
        <v>0</v>
      </c>
      <c r="N629">
        <f>IF(_xlfn.IFNA(VLOOKUP($B629,'ŠIFRANT ZA INDUSTRY'!I:I,1,0),0)=0,0,1)</f>
        <v>0</v>
      </c>
      <c r="O629">
        <f>IF(_xlfn.IFNA(VLOOKUP($B629,'ŠIFRANT ZA INDUSTRY'!J:J,1,0),0)=0,0,1)</f>
        <v>0</v>
      </c>
      <c r="P629">
        <f>IF(_xlfn.IFNA(VLOOKUP($B629,'ŠIFRANT ZA INDUSTRY'!K:K,1,0),0)=0,0,1)</f>
        <v>0</v>
      </c>
      <c r="Q629">
        <f>IF(_xlfn.IFNA(VLOOKUP($B629,'ŠIFRANT ZA INDUSTRY'!L:L,1,0),0)=0,0,1)</f>
        <v>0</v>
      </c>
      <c r="R629">
        <f>IF(_xlfn.IFNA(VLOOKUP($B629,'ŠIFRANT ZA INDUSTRY'!M:M,1,0),0)=0,0,1)</f>
        <v>0</v>
      </c>
      <c r="S629">
        <f>IF(_xlfn.IFNA(VLOOKUP($B629,'ŠIFRANT ZA INDUSTRY'!N:N,1,0),0)=0,0,1)</f>
        <v>0</v>
      </c>
      <c r="T629" t="b">
        <f t="shared" si="42"/>
        <v>0</v>
      </c>
    </row>
    <row r="630" spans="1:20" x14ac:dyDescent="0.3">
      <c r="A630" t="str">
        <f t="shared" si="41"/>
        <v>94.92</v>
      </c>
      <c r="B630" s="44" t="s">
        <v>1573</v>
      </c>
      <c r="C630" s="25"/>
      <c r="D630" s="25" t="s">
        <v>1572</v>
      </c>
      <c r="E630">
        <f t="shared" si="44"/>
        <v>1</v>
      </c>
      <c r="F630">
        <f>IF(_xlfn.IFNA(VLOOKUP(B630,'ŠIFRANT ZA INDUSTRY'!A:A,1,0),0)=0,0,1)</f>
        <v>0</v>
      </c>
      <c r="G630">
        <f>IF(_xlfn.IFNA(VLOOKUP($B630,'ŠIFRANT ZA INDUSTRY'!B:B,1,0),0)=0,0,1)</f>
        <v>0</v>
      </c>
      <c r="H630">
        <f>IF(_xlfn.IFNA(VLOOKUP($B630,'ŠIFRANT ZA INDUSTRY'!C:C,1,0),0)=0,0,1)</f>
        <v>0</v>
      </c>
      <c r="I630">
        <f>IF(_xlfn.IFNA(VLOOKUP($B630,'ŠIFRANT ZA INDUSTRY'!D:D,1,0),0)=0,0,1)</f>
        <v>0</v>
      </c>
      <c r="J630">
        <f>IF(_xlfn.IFNA(VLOOKUP($B630,'ŠIFRANT ZA INDUSTRY'!E:E,1,0),0)=0,0,1)</f>
        <v>0</v>
      </c>
      <c r="K630">
        <f>IF(_xlfn.IFNA(VLOOKUP($B630,'ŠIFRANT ZA INDUSTRY'!F:F,1,0),0)=0,0,1)</f>
        <v>0</v>
      </c>
      <c r="L630">
        <f>IF(_xlfn.IFNA(VLOOKUP($B630,'ŠIFRANT ZA INDUSTRY'!G:G,1,0),0)=0,0,1)</f>
        <v>0</v>
      </c>
      <c r="M630">
        <f>IF(_xlfn.IFNA(VLOOKUP($B630,'ŠIFRANT ZA INDUSTRY'!H:H,1,0),0)=0,0,1)</f>
        <v>0</v>
      </c>
      <c r="N630">
        <f>IF(_xlfn.IFNA(VLOOKUP($B630,'ŠIFRANT ZA INDUSTRY'!I:I,1,0),0)=0,0,1)</f>
        <v>0</v>
      </c>
      <c r="O630">
        <f>IF(_xlfn.IFNA(VLOOKUP($B630,'ŠIFRANT ZA INDUSTRY'!J:J,1,0),0)=0,0,1)</f>
        <v>0</v>
      </c>
      <c r="P630">
        <f>IF(_xlfn.IFNA(VLOOKUP($B630,'ŠIFRANT ZA INDUSTRY'!K:K,1,0),0)=0,0,1)</f>
        <v>0</v>
      </c>
      <c r="Q630">
        <f>IF(_xlfn.IFNA(VLOOKUP($B630,'ŠIFRANT ZA INDUSTRY'!L:L,1,0),0)=0,0,1)</f>
        <v>0</v>
      </c>
      <c r="R630">
        <f>IF(_xlfn.IFNA(VLOOKUP($B630,'ŠIFRANT ZA INDUSTRY'!M:M,1,0),0)=0,0,1)</f>
        <v>0</v>
      </c>
      <c r="S630">
        <f>IF(_xlfn.IFNA(VLOOKUP($B630,'ŠIFRANT ZA INDUSTRY'!N:N,1,0),0)=0,0,1)</f>
        <v>0</v>
      </c>
      <c r="T630" t="b">
        <f t="shared" si="42"/>
        <v>0</v>
      </c>
    </row>
    <row r="631" spans="1:20" x14ac:dyDescent="0.3">
      <c r="A631" t="str">
        <f t="shared" si="41"/>
        <v>94.99</v>
      </c>
      <c r="B631" s="44" t="s">
        <v>1619</v>
      </c>
      <c r="C631" s="25"/>
      <c r="D631" s="25" t="s">
        <v>1620</v>
      </c>
      <c r="E631">
        <f t="shared" si="44"/>
        <v>1</v>
      </c>
      <c r="F631">
        <f>IF(_xlfn.IFNA(VLOOKUP(B631,'ŠIFRANT ZA INDUSTRY'!A:A,1,0),0)=0,0,1)</f>
        <v>0</v>
      </c>
      <c r="G631">
        <f>IF(_xlfn.IFNA(VLOOKUP($B631,'ŠIFRANT ZA INDUSTRY'!B:B,1,0),0)=0,0,1)</f>
        <v>0</v>
      </c>
      <c r="H631">
        <f>IF(_xlfn.IFNA(VLOOKUP($B631,'ŠIFRANT ZA INDUSTRY'!C:C,1,0),0)=0,0,1)</f>
        <v>0</v>
      </c>
      <c r="I631">
        <f>IF(_xlfn.IFNA(VLOOKUP($B631,'ŠIFRANT ZA INDUSTRY'!D:D,1,0),0)=0,0,1)</f>
        <v>0</v>
      </c>
      <c r="J631">
        <f>IF(_xlfn.IFNA(VLOOKUP($B631,'ŠIFRANT ZA INDUSTRY'!E:E,1,0),0)=0,0,1)</f>
        <v>0</v>
      </c>
      <c r="K631">
        <f>IF(_xlfn.IFNA(VLOOKUP($B631,'ŠIFRANT ZA INDUSTRY'!F:F,1,0),0)=0,0,1)</f>
        <v>0</v>
      </c>
      <c r="L631">
        <f>IF(_xlfn.IFNA(VLOOKUP($B631,'ŠIFRANT ZA INDUSTRY'!G:G,1,0),0)=0,0,1)</f>
        <v>0</v>
      </c>
      <c r="M631">
        <f>IF(_xlfn.IFNA(VLOOKUP($B631,'ŠIFRANT ZA INDUSTRY'!H:H,1,0),0)=0,0,1)</f>
        <v>0</v>
      </c>
      <c r="N631">
        <f>IF(_xlfn.IFNA(VLOOKUP($B631,'ŠIFRANT ZA INDUSTRY'!I:I,1,0),0)=0,0,1)</f>
        <v>0</v>
      </c>
      <c r="O631">
        <f>IF(_xlfn.IFNA(VLOOKUP($B631,'ŠIFRANT ZA INDUSTRY'!J:J,1,0),0)=0,0,1)</f>
        <v>0</v>
      </c>
      <c r="P631">
        <f>IF(_xlfn.IFNA(VLOOKUP($B631,'ŠIFRANT ZA INDUSTRY'!K:K,1,0),0)=0,0,1)</f>
        <v>0</v>
      </c>
      <c r="Q631">
        <f>IF(_xlfn.IFNA(VLOOKUP($B631,'ŠIFRANT ZA INDUSTRY'!L:L,1,0),0)=0,0,1)</f>
        <v>0</v>
      </c>
      <c r="R631">
        <f>IF(_xlfn.IFNA(VLOOKUP($B631,'ŠIFRANT ZA INDUSTRY'!M:M,1,0),0)=0,0,1)</f>
        <v>0</v>
      </c>
      <c r="S631">
        <f>IF(_xlfn.IFNA(VLOOKUP($B631,'ŠIFRANT ZA INDUSTRY'!N:N,1,0),0)=0,0,1)</f>
        <v>0</v>
      </c>
      <c r="T631" t="b">
        <f t="shared" si="42"/>
        <v>0</v>
      </c>
    </row>
    <row r="632" spans="1:20" x14ac:dyDescent="0.3">
      <c r="A632" t="str">
        <f t="shared" si="41"/>
        <v>94.99</v>
      </c>
      <c r="B632" s="44" t="s">
        <v>1621</v>
      </c>
      <c r="C632" s="25"/>
      <c r="D632" s="25" t="s">
        <v>1574</v>
      </c>
      <c r="E632">
        <f t="shared" si="44"/>
        <v>1</v>
      </c>
      <c r="F632">
        <f>IF(_xlfn.IFNA(VLOOKUP(B632,'ŠIFRANT ZA INDUSTRY'!A:A,1,0),0)=0,0,1)</f>
        <v>0</v>
      </c>
      <c r="G632">
        <f>IF(_xlfn.IFNA(VLOOKUP($B632,'ŠIFRANT ZA INDUSTRY'!B:B,1,0),0)=0,0,1)</f>
        <v>0</v>
      </c>
      <c r="H632">
        <f>IF(_xlfn.IFNA(VLOOKUP($B632,'ŠIFRANT ZA INDUSTRY'!C:C,1,0),0)=0,0,1)</f>
        <v>0</v>
      </c>
      <c r="I632">
        <f>IF(_xlfn.IFNA(VLOOKUP($B632,'ŠIFRANT ZA INDUSTRY'!D:D,1,0),0)=0,0,1)</f>
        <v>0</v>
      </c>
      <c r="J632">
        <f>IF(_xlfn.IFNA(VLOOKUP($B632,'ŠIFRANT ZA INDUSTRY'!E:E,1,0),0)=0,0,1)</f>
        <v>0</v>
      </c>
      <c r="K632">
        <f>IF(_xlfn.IFNA(VLOOKUP($B632,'ŠIFRANT ZA INDUSTRY'!F:F,1,0),0)=0,0,1)</f>
        <v>0</v>
      </c>
      <c r="L632">
        <f>IF(_xlfn.IFNA(VLOOKUP($B632,'ŠIFRANT ZA INDUSTRY'!G:G,1,0),0)=0,0,1)</f>
        <v>0</v>
      </c>
      <c r="M632">
        <f>IF(_xlfn.IFNA(VLOOKUP($B632,'ŠIFRANT ZA INDUSTRY'!H:H,1,0),0)=0,0,1)</f>
        <v>0</v>
      </c>
      <c r="N632">
        <f>IF(_xlfn.IFNA(VLOOKUP($B632,'ŠIFRANT ZA INDUSTRY'!I:I,1,0),0)=0,0,1)</f>
        <v>0</v>
      </c>
      <c r="O632">
        <f>IF(_xlfn.IFNA(VLOOKUP($B632,'ŠIFRANT ZA INDUSTRY'!J:J,1,0),0)=0,0,1)</f>
        <v>0</v>
      </c>
      <c r="P632">
        <f>IF(_xlfn.IFNA(VLOOKUP($B632,'ŠIFRANT ZA INDUSTRY'!K:K,1,0),0)=0,0,1)</f>
        <v>0</v>
      </c>
      <c r="Q632">
        <f>IF(_xlfn.IFNA(VLOOKUP($B632,'ŠIFRANT ZA INDUSTRY'!L:L,1,0),0)=0,0,1)</f>
        <v>0</v>
      </c>
      <c r="R632">
        <f>IF(_xlfn.IFNA(VLOOKUP($B632,'ŠIFRANT ZA INDUSTRY'!M:M,1,0),0)=0,0,1)</f>
        <v>0</v>
      </c>
      <c r="S632">
        <f>IF(_xlfn.IFNA(VLOOKUP($B632,'ŠIFRANT ZA INDUSTRY'!N:N,1,0),0)=0,0,1)</f>
        <v>0</v>
      </c>
      <c r="T632" t="b">
        <f t="shared" si="42"/>
        <v>0</v>
      </c>
    </row>
    <row r="633" spans="1:20" x14ac:dyDescent="0.3">
      <c r="A633" t="str">
        <f t="shared" si="41"/>
        <v>95.11</v>
      </c>
      <c r="B633" s="44" t="s">
        <v>1576</v>
      </c>
      <c r="C633" s="25"/>
      <c r="D633" s="25" t="s">
        <v>1575</v>
      </c>
      <c r="E633">
        <f t="shared" si="44"/>
        <v>1</v>
      </c>
      <c r="F633">
        <f>IF(_xlfn.IFNA(VLOOKUP(B633,'ŠIFRANT ZA INDUSTRY'!A:A,1,0),0)=0,0,1)</f>
        <v>0</v>
      </c>
      <c r="G633">
        <f>IF(_xlfn.IFNA(VLOOKUP($B633,'ŠIFRANT ZA INDUSTRY'!B:B,1,0),0)=0,0,1)</f>
        <v>0</v>
      </c>
      <c r="H633">
        <f>IF(_xlfn.IFNA(VLOOKUP($B633,'ŠIFRANT ZA INDUSTRY'!C:C,1,0),0)=0,0,1)</f>
        <v>0</v>
      </c>
      <c r="I633">
        <f>IF(_xlfn.IFNA(VLOOKUP($B633,'ŠIFRANT ZA INDUSTRY'!D:D,1,0),0)=0,0,1)</f>
        <v>0</v>
      </c>
      <c r="J633">
        <f>IF(_xlfn.IFNA(VLOOKUP($B633,'ŠIFRANT ZA INDUSTRY'!E:E,1,0),0)=0,0,1)</f>
        <v>0</v>
      </c>
      <c r="K633">
        <f>IF(_xlfn.IFNA(VLOOKUP($B633,'ŠIFRANT ZA INDUSTRY'!F:F,1,0),0)=0,0,1)</f>
        <v>0</v>
      </c>
      <c r="L633">
        <f>IF(_xlfn.IFNA(VLOOKUP($B633,'ŠIFRANT ZA INDUSTRY'!G:G,1,0),0)=0,0,1)</f>
        <v>0</v>
      </c>
      <c r="M633">
        <f>IF(_xlfn.IFNA(VLOOKUP($B633,'ŠIFRANT ZA INDUSTRY'!H:H,1,0),0)=0,0,1)</f>
        <v>0</v>
      </c>
      <c r="N633">
        <f>IF(_xlfn.IFNA(VLOOKUP($B633,'ŠIFRANT ZA INDUSTRY'!I:I,1,0),0)=0,0,1)</f>
        <v>0</v>
      </c>
      <c r="O633">
        <f>IF(_xlfn.IFNA(VLOOKUP($B633,'ŠIFRANT ZA INDUSTRY'!J:J,1,0),0)=0,0,1)</f>
        <v>0</v>
      </c>
      <c r="P633">
        <f>IF(_xlfn.IFNA(VLOOKUP($B633,'ŠIFRANT ZA INDUSTRY'!K:K,1,0),0)=0,0,1)</f>
        <v>0</v>
      </c>
      <c r="Q633">
        <f>IF(_xlfn.IFNA(VLOOKUP($B633,'ŠIFRANT ZA INDUSTRY'!L:L,1,0),0)=0,0,1)</f>
        <v>0</v>
      </c>
      <c r="R633">
        <f>IF(_xlfn.IFNA(VLOOKUP($B633,'ŠIFRANT ZA INDUSTRY'!M:M,1,0),0)=0,0,1)</f>
        <v>0</v>
      </c>
      <c r="S633">
        <f>IF(_xlfn.IFNA(VLOOKUP($B633,'ŠIFRANT ZA INDUSTRY'!N:N,1,0),0)=0,0,1)</f>
        <v>0</v>
      </c>
      <c r="T633" t="b">
        <f t="shared" si="42"/>
        <v>0</v>
      </c>
    </row>
    <row r="634" spans="1:20" x14ac:dyDescent="0.3">
      <c r="A634" t="str">
        <f t="shared" si="41"/>
        <v>95.12</v>
      </c>
      <c r="B634" s="44" t="s">
        <v>1578</v>
      </c>
      <c r="C634" s="25"/>
      <c r="D634" s="25" t="s">
        <v>1577</v>
      </c>
      <c r="E634">
        <f t="shared" si="44"/>
        <v>1</v>
      </c>
      <c r="F634">
        <f>IF(_xlfn.IFNA(VLOOKUP(B634,'ŠIFRANT ZA INDUSTRY'!A:A,1,0),0)=0,0,1)</f>
        <v>0</v>
      </c>
      <c r="G634">
        <f>IF(_xlfn.IFNA(VLOOKUP($B634,'ŠIFRANT ZA INDUSTRY'!B:B,1,0),0)=0,0,1)</f>
        <v>0</v>
      </c>
      <c r="H634">
        <f>IF(_xlfn.IFNA(VLOOKUP($B634,'ŠIFRANT ZA INDUSTRY'!C:C,1,0),0)=0,0,1)</f>
        <v>0</v>
      </c>
      <c r="I634">
        <f>IF(_xlfn.IFNA(VLOOKUP($B634,'ŠIFRANT ZA INDUSTRY'!D:D,1,0),0)=0,0,1)</f>
        <v>0</v>
      </c>
      <c r="J634">
        <f>IF(_xlfn.IFNA(VLOOKUP($B634,'ŠIFRANT ZA INDUSTRY'!E:E,1,0),0)=0,0,1)</f>
        <v>0</v>
      </c>
      <c r="K634">
        <f>IF(_xlfn.IFNA(VLOOKUP($B634,'ŠIFRANT ZA INDUSTRY'!F:F,1,0),0)=0,0,1)</f>
        <v>0</v>
      </c>
      <c r="L634">
        <f>IF(_xlfn.IFNA(VLOOKUP($B634,'ŠIFRANT ZA INDUSTRY'!G:G,1,0),0)=0,0,1)</f>
        <v>0</v>
      </c>
      <c r="M634">
        <f>IF(_xlfn.IFNA(VLOOKUP($B634,'ŠIFRANT ZA INDUSTRY'!H:H,1,0),0)=0,0,1)</f>
        <v>0</v>
      </c>
      <c r="N634">
        <f>IF(_xlfn.IFNA(VLOOKUP($B634,'ŠIFRANT ZA INDUSTRY'!I:I,1,0),0)=0,0,1)</f>
        <v>0</v>
      </c>
      <c r="O634">
        <f>IF(_xlfn.IFNA(VLOOKUP($B634,'ŠIFRANT ZA INDUSTRY'!J:J,1,0),0)=0,0,1)</f>
        <v>0</v>
      </c>
      <c r="P634">
        <f>IF(_xlfn.IFNA(VLOOKUP($B634,'ŠIFRANT ZA INDUSTRY'!K:K,1,0),0)=0,0,1)</f>
        <v>0</v>
      </c>
      <c r="Q634">
        <f>IF(_xlfn.IFNA(VLOOKUP($B634,'ŠIFRANT ZA INDUSTRY'!L:L,1,0),0)=0,0,1)</f>
        <v>0</v>
      </c>
      <c r="R634">
        <f>IF(_xlfn.IFNA(VLOOKUP($B634,'ŠIFRANT ZA INDUSTRY'!M:M,1,0),0)=0,0,1)</f>
        <v>0</v>
      </c>
      <c r="S634">
        <f>IF(_xlfn.IFNA(VLOOKUP($B634,'ŠIFRANT ZA INDUSTRY'!N:N,1,0),0)=0,0,1)</f>
        <v>0</v>
      </c>
      <c r="T634" t="b">
        <f t="shared" si="42"/>
        <v>0</v>
      </c>
    </row>
    <row r="635" spans="1:20" x14ac:dyDescent="0.3">
      <c r="A635" t="str">
        <f t="shared" si="41"/>
        <v>95.21</v>
      </c>
      <c r="B635" s="44" t="s">
        <v>1580</v>
      </c>
      <c r="C635" s="25"/>
      <c r="D635" s="25" t="s">
        <v>1579</v>
      </c>
      <c r="E635">
        <f t="shared" si="44"/>
        <v>1</v>
      </c>
      <c r="F635">
        <f>IF(_xlfn.IFNA(VLOOKUP(B635,'ŠIFRANT ZA INDUSTRY'!A:A,1,0),0)=0,0,1)</f>
        <v>0</v>
      </c>
      <c r="G635">
        <f>IF(_xlfn.IFNA(VLOOKUP($B635,'ŠIFRANT ZA INDUSTRY'!B:B,1,0),0)=0,0,1)</f>
        <v>0</v>
      </c>
      <c r="H635">
        <f>IF(_xlfn.IFNA(VLOOKUP($B635,'ŠIFRANT ZA INDUSTRY'!C:C,1,0),0)=0,0,1)</f>
        <v>0</v>
      </c>
      <c r="I635">
        <f>IF(_xlfn.IFNA(VLOOKUP($B635,'ŠIFRANT ZA INDUSTRY'!D:D,1,0),0)=0,0,1)</f>
        <v>0</v>
      </c>
      <c r="J635">
        <f>IF(_xlfn.IFNA(VLOOKUP($B635,'ŠIFRANT ZA INDUSTRY'!E:E,1,0),0)=0,0,1)</f>
        <v>0</v>
      </c>
      <c r="K635">
        <f>IF(_xlfn.IFNA(VLOOKUP($B635,'ŠIFRANT ZA INDUSTRY'!F:F,1,0),0)=0,0,1)</f>
        <v>0</v>
      </c>
      <c r="L635">
        <f>IF(_xlfn.IFNA(VLOOKUP($B635,'ŠIFRANT ZA INDUSTRY'!G:G,1,0),0)=0,0,1)</f>
        <v>0</v>
      </c>
      <c r="M635">
        <f>IF(_xlfn.IFNA(VLOOKUP($B635,'ŠIFRANT ZA INDUSTRY'!H:H,1,0),0)=0,0,1)</f>
        <v>0</v>
      </c>
      <c r="N635">
        <f>IF(_xlfn.IFNA(VLOOKUP($B635,'ŠIFRANT ZA INDUSTRY'!I:I,1,0),0)=0,0,1)</f>
        <v>0</v>
      </c>
      <c r="O635">
        <f>IF(_xlfn.IFNA(VLOOKUP($B635,'ŠIFRANT ZA INDUSTRY'!J:J,1,0),0)=0,0,1)</f>
        <v>0</v>
      </c>
      <c r="P635">
        <f>IF(_xlfn.IFNA(VLOOKUP($B635,'ŠIFRANT ZA INDUSTRY'!K:K,1,0),0)=0,0,1)</f>
        <v>0</v>
      </c>
      <c r="Q635">
        <f>IF(_xlfn.IFNA(VLOOKUP($B635,'ŠIFRANT ZA INDUSTRY'!L:L,1,0),0)=0,0,1)</f>
        <v>0</v>
      </c>
      <c r="R635">
        <f>IF(_xlfn.IFNA(VLOOKUP($B635,'ŠIFRANT ZA INDUSTRY'!M:M,1,0),0)=0,0,1)</f>
        <v>0</v>
      </c>
      <c r="S635">
        <f>IF(_xlfn.IFNA(VLOOKUP($B635,'ŠIFRANT ZA INDUSTRY'!N:N,1,0),0)=0,0,1)</f>
        <v>0</v>
      </c>
      <c r="T635" t="b">
        <f t="shared" si="42"/>
        <v>0</v>
      </c>
    </row>
    <row r="636" spans="1:20" x14ac:dyDescent="0.3">
      <c r="A636" t="str">
        <f t="shared" si="41"/>
        <v>95.22</v>
      </c>
      <c r="B636" s="44" t="s">
        <v>1582</v>
      </c>
      <c r="C636" s="25"/>
      <c r="D636" s="25" t="s">
        <v>1581</v>
      </c>
      <c r="E636">
        <f t="shared" si="44"/>
        <v>1</v>
      </c>
      <c r="F636">
        <f>IF(_xlfn.IFNA(VLOOKUP(B636,'ŠIFRANT ZA INDUSTRY'!A:A,1,0),0)=0,0,1)</f>
        <v>0</v>
      </c>
      <c r="G636">
        <f>IF(_xlfn.IFNA(VLOOKUP($B636,'ŠIFRANT ZA INDUSTRY'!B:B,1,0),0)=0,0,1)</f>
        <v>0</v>
      </c>
      <c r="H636">
        <f>IF(_xlfn.IFNA(VLOOKUP($B636,'ŠIFRANT ZA INDUSTRY'!C:C,1,0),0)=0,0,1)</f>
        <v>0</v>
      </c>
      <c r="I636">
        <f>IF(_xlfn.IFNA(VLOOKUP($B636,'ŠIFRANT ZA INDUSTRY'!D:D,1,0),0)=0,0,1)</f>
        <v>0</v>
      </c>
      <c r="J636">
        <f>IF(_xlfn.IFNA(VLOOKUP($B636,'ŠIFRANT ZA INDUSTRY'!E:E,1,0),0)=0,0,1)</f>
        <v>0</v>
      </c>
      <c r="K636">
        <f>IF(_xlfn.IFNA(VLOOKUP($B636,'ŠIFRANT ZA INDUSTRY'!F:F,1,0),0)=0,0,1)</f>
        <v>0</v>
      </c>
      <c r="L636">
        <f>IF(_xlfn.IFNA(VLOOKUP($B636,'ŠIFRANT ZA INDUSTRY'!G:G,1,0),0)=0,0,1)</f>
        <v>0</v>
      </c>
      <c r="M636">
        <f>IF(_xlfn.IFNA(VLOOKUP($B636,'ŠIFRANT ZA INDUSTRY'!H:H,1,0),0)=0,0,1)</f>
        <v>0</v>
      </c>
      <c r="N636">
        <f>IF(_xlfn.IFNA(VLOOKUP($B636,'ŠIFRANT ZA INDUSTRY'!I:I,1,0),0)=0,0,1)</f>
        <v>0</v>
      </c>
      <c r="O636">
        <f>IF(_xlfn.IFNA(VLOOKUP($B636,'ŠIFRANT ZA INDUSTRY'!J:J,1,0),0)=0,0,1)</f>
        <v>0</v>
      </c>
      <c r="P636">
        <f>IF(_xlfn.IFNA(VLOOKUP($B636,'ŠIFRANT ZA INDUSTRY'!K:K,1,0),0)=0,0,1)</f>
        <v>0</v>
      </c>
      <c r="Q636">
        <f>IF(_xlfn.IFNA(VLOOKUP($B636,'ŠIFRANT ZA INDUSTRY'!L:L,1,0),0)=0,0,1)</f>
        <v>0</v>
      </c>
      <c r="R636">
        <f>IF(_xlfn.IFNA(VLOOKUP($B636,'ŠIFRANT ZA INDUSTRY'!M:M,1,0),0)=0,0,1)</f>
        <v>0</v>
      </c>
      <c r="S636">
        <f>IF(_xlfn.IFNA(VLOOKUP($B636,'ŠIFRANT ZA INDUSTRY'!N:N,1,0),0)=0,0,1)</f>
        <v>0</v>
      </c>
      <c r="T636" t="b">
        <f t="shared" si="42"/>
        <v>0</v>
      </c>
    </row>
    <row r="637" spans="1:20" x14ac:dyDescent="0.3">
      <c r="A637" t="str">
        <f t="shared" si="41"/>
        <v>95.23</v>
      </c>
      <c r="B637" s="44" t="s">
        <v>1584</v>
      </c>
      <c r="C637" s="25"/>
      <c r="D637" s="25" t="s">
        <v>1583</v>
      </c>
      <c r="E637">
        <f t="shared" si="44"/>
        <v>1</v>
      </c>
      <c r="F637">
        <f>IF(_xlfn.IFNA(VLOOKUP(B637,'ŠIFRANT ZA INDUSTRY'!A:A,1,0),0)=0,0,1)</f>
        <v>0</v>
      </c>
      <c r="G637">
        <f>IF(_xlfn.IFNA(VLOOKUP($B637,'ŠIFRANT ZA INDUSTRY'!B:B,1,0),0)=0,0,1)</f>
        <v>0</v>
      </c>
      <c r="H637">
        <f>IF(_xlfn.IFNA(VLOOKUP($B637,'ŠIFRANT ZA INDUSTRY'!C:C,1,0),0)=0,0,1)</f>
        <v>0</v>
      </c>
      <c r="I637">
        <f>IF(_xlfn.IFNA(VLOOKUP($B637,'ŠIFRANT ZA INDUSTRY'!D:D,1,0),0)=0,0,1)</f>
        <v>0</v>
      </c>
      <c r="J637">
        <f>IF(_xlfn.IFNA(VLOOKUP($B637,'ŠIFRANT ZA INDUSTRY'!E:E,1,0),0)=0,0,1)</f>
        <v>0</v>
      </c>
      <c r="K637">
        <f>IF(_xlfn.IFNA(VLOOKUP($B637,'ŠIFRANT ZA INDUSTRY'!F:F,1,0),0)=0,0,1)</f>
        <v>0</v>
      </c>
      <c r="L637">
        <f>IF(_xlfn.IFNA(VLOOKUP($B637,'ŠIFRANT ZA INDUSTRY'!G:G,1,0),0)=0,0,1)</f>
        <v>0</v>
      </c>
      <c r="M637">
        <f>IF(_xlfn.IFNA(VLOOKUP($B637,'ŠIFRANT ZA INDUSTRY'!H:H,1,0),0)=0,0,1)</f>
        <v>0</v>
      </c>
      <c r="N637">
        <f>IF(_xlfn.IFNA(VLOOKUP($B637,'ŠIFRANT ZA INDUSTRY'!I:I,1,0),0)=0,0,1)</f>
        <v>0</v>
      </c>
      <c r="O637">
        <f>IF(_xlfn.IFNA(VLOOKUP($B637,'ŠIFRANT ZA INDUSTRY'!J:J,1,0),0)=0,0,1)</f>
        <v>0</v>
      </c>
      <c r="P637">
        <f>IF(_xlfn.IFNA(VLOOKUP($B637,'ŠIFRANT ZA INDUSTRY'!K:K,1,0),0)=0,0,1)</f>
        <v>0</v>
      </c>
      <c r="Q637">
        <f>IF(_xlfn.IFNA(VLOOKUP($B637,'ŠIFRANT ZA INDUSTRY'!L:L,1,0),0)=0,0,1)</f>
        <v>0</v>
      </c>
      <c r="R637">
        <f>IF(_xlfn.IFNA(VLOOKUP($B637,'ŠIFRANT ZA INDUSTRY'!M:M,1,0),0)=0,0,1)</f>
        <v>0</v>
      </c>
      <c r="S637">
        <f>IF(_xlfn.IFNA(VLOOKUP($B637,'ŠIFRANT ZA INDUSTRY'!N:N,1,0),0)=0,0,1)</f>
        <v>0</v>
      </c>
      <c r="T637" t="b">
        <f t="shared" si="42"/>
        <v>0</v>
      </c>
    </row>
    <row r="638" spans="1:20" x14ac:dyDescent="0.3">
      <c r="A638" t="str">
        <f t="shared" si="41"/>
        <v>95.24</v>
      </c>
      <c r="B638" s="44" t="s">
        <v>1586</v>
      </c>
      <c r="C638" s="25"/>
      <c r="D638" s="25" t="s">
        <v>1585</v>
      </c>
      <c r="E638">
        <f t="shared" si="44"/>
        <v>1</v>
      </c>
      <c r="F638">
        <f>IF(_xlfn.IFNA(VLOOKUP(B638,'ŠIFRANT ZA INDUSTRY'!A:A,1,0),0)=0,0,1)</f>
        <v>0</v>
      </c>
      <c r="G638">
        <f>IF(_xlfn.IFNA(VLOOKUP($B638,'ŠIFRANT ZA INDUSTRY'!B:B,1,0),0)=0,0,1)</f>
        <v>0</v>
      </c>
      <c r="H638">
        <f>IF(_xlfn.IFNA(VLOOKUP($B638,'ŠIFRANT ZA INDUSTRY'!C:C,1,0),0)=0,0,1)</f>
        <v>0</v>
      </c>
      <c r="I638">
        <f>IF(_xlfn.IFNA(VLOOKUP($B638,'ŠIFRANT ZA INDUSTRY'!D:D,1,0),0)=0,0,1)</f>
        <v>0</v>
      </c>
      <c r="J638">
        <f>IF(_xlfn.IFNA(VLOOKUP($B638,'ŠIFRANT ZA INDUSTRY'!E:E,1,0),0)=0,0,1)</f>
        <v>0</v>
      </c>
      <c r="K638">
        <f>IF(_xlfn.IFNA(VLOOKUP($B638,'ŠIFRANT ZA INDUSTRY'!F:F,1,0),0)=0,0,1)</f>
        <v>0</v>
      </c>
      <c r="L638">
        <f>IF(_xlfn.IFNA(VLOOKUP($B638,'ŠIFRANT ZA INDUSTRY'!G:G,1,0),0)=0,0,1)</f>
        <v>0</v>
      </c>
      <c r="M638">
        <f>IF(_xlfn.IFNA(VLOOKUP($B638,'ŠIFRANT ZA INDUSTRY'!H:H,1,0),0)=0,0,1)</f>
        <v>0</v>
      </c>
      <c r="N638">
        <f>IF(_xlfn.IFNA(VLOOKUP($B638,'ŠIFRANT ZA INDUSTRY'!I:I,1,0),0)=0,0,1)</f>
        <v>0</v>
      </c>
      <c r="O638">
        <f>IF(_xlfn.IFNA(VLOOKUP($B638,'ŠIFRANT ZA INDUSTRY'!J:J,1,0),0)=0,0,1)</f>
        <v>0</v>
      </c>
      <c r="P638">
        <f>IF(_xlfn.IFNA(VLOOKUP($B638,'ŠIFRANT ZA INDUSTRY'!K:K,1,0),0)=0,0,1)</f>
        <v>0</v>
      </c>
      <c r="Q638">
        <f>IF(_xlfn.IFNA(VLOOKUP($B638,'ŠIFRANT ZA INDUSTRY'!L:L,1,0),0)=0,0,1)</f>
        <v>0</v>
      </c>
      <c r="R638">
        <f>IF(_xlfn.IFNA(VLOOKUP($B638,'ŠIFRANT ZA INDUSTRY'!M:M,1,0),0)=0,0,1)</f>
        <v>0</v>
      </c>
      <c r="S638">
        <f>IF(_xlfn.IFNA(VLOOKUP($B638,'ŠIFRANT ZA INDUSTRY'!N:N,1,0),0)=0,0,1)</f>
        <v>0</v>
      </c>
      <c r="T638" t="b">
        <f t="shared" si="42"/>
        <v>0</v>
      </c>
    </row>
    <row r="639" spans="1:20" x14ac:dyDescent="0.3">
      <c r="A639" t="str">
        <f t="shared" si="41"/>
        <v>95.25</v>
      </c>
      <c r="B639" s="44" t="s">
        <v>1588</v>
      </c>
      <c r="C639" s="25"/>
      <c r="D639" s="25" t="s">
        <v>1587</v>
      </c>
      <c r="E639">
        <f t="shared" si="44"/>
        <v>1</v>
      </c>
      <c r="F639">
        <f>IF(_xlfn.IFNA(VLOOKUP(B639,'ŠIFRANT ZA INDUSTRY'!A:A,1,0),0)=0,0,1)</f>
        <v>0</v>
      </c>
      <c r="G639">
        <f>IF(_xlfn.IFNA(VLOOKUP($B639,'ŠIFRANT ZA INDUSTRY'!B:B,1,0),0)=0,0,1)</f>
        <v>0</v>
      </c>
      <c r="H639">
        <f>IF(_xlfn.IFNA(VLOOKUP($B639,'ŠIFRANT ZA INDUSTRY'!C:C,1,0),0)=0,0,1)</f>
        <v>0</v>
      </c>
      <c r="I639">
        <f>IF(_xlfn.IFNA(VLOOKUP($B639,'ŠIFRANT ZA INDUSTRY'!D:D,1,0),0)=0,0,1)</f>
        <v>0</v>
      </c>
      <c r="J639">
        <f>IF(_xlfn.IFNA(VLOOKUP($B639,'ŠIFRANT ZA INDUSTRY'!E:E,1,0),0)=0,0,1)</f>
        <v>0</v>
      </c>
      <c r="K639">
        <f>IF(_xlfn.IFNA(VLOOKUP($B639,'ŠIFRANT ZA INDUSTRY'!F:F,1,0),0)=0,0,1)</f>
        <v>0</v>
      </c>
      <c r="L639">
        <f>IF(_xlfn.IFNA(VLOOKUP($B639,'ŠIFRANT ZA INDUSTRY'!G:G,1,0),0)=0,0,1)</f>
        <v>0</v>
      </c>
      <c r="M639">
        <f>IF(_xlfn.IFNA(VLOOKUP($B639,'ŠIFRANT ZA INDUSTRY'!H:H,1,0),0)=0,0,1)</f>
        <v>0</v>
      </c>
      <c r="N639">
        <f>IF(_xlfn.IFNA(VLOOKUP($B639,'ŠIFRANT ZA INDUSTRY'!I:I,1,0),0)=0,0,1)</f>
        <v>0</v>
      </c>
      <c r="O639">
        <f>IF(_xlfn.IFNA(VLOOKUP($B639,'ŠIFRANT ZA INDUSTRY'!J:J,1,0),0)=0,0,1)</f>
        <v>0</v>
      </c>
      <c r="P639">
        <f>IF(_xlfn.IFNA(VLOOKUP($B639,'ŠIFRANT ZA INDUSTRY'!K:K,1,0),0)=0,0,1)</f>
        <v>0</v>
      </c>
      <c r="Q639">
        <f>IF(_xlfn.IFNA(VLOOKUP($B639,'ŠIFRANT ZA INDUSTRY'!L:L,1,0),0)=0,0,1)</f>
        <v>0</v>
      </c>
      <c r="R639">
        <f>IF(_xlfn.IFNA(VLOOKUP($B639,'ŠIFRANT ZA INDUSTRY'!M:M,1,0),0)=0,0,1)</f>
        <v>0</v>
      </c>
      <c r="S639">
        <f>IF(_xlfn.IFNA(VLOOKUP($B639,'ŠIFRANT ZA INDUSTRY'!N:N,1,0),0)=0,0,1)</f>
        <v>0</v>
      </c>
      <c r="T639" t="b">
        <f t="shared" si="42"/>
        <v>0</v>
      </c>
    </row>
    <row r="640" spans="1:20" x14ac:dyDescent="0.3">
      <c r="A640" t="str">
        <f t="shared" si="41"/>
        <v>95.29</v>
      </c>
      <c r="B640" s="44" t="s">
        <v>1590</v>
      </c>
      <c r="C640" s="25"/>
      <c r="D640" s="25" t="s">
        <v>1589</v>
      </c>
      <c r="E640">
        <f t="shared" si="44"/>
        <v>1</v>
      </c>
      <c r="F640">
        <f>IF(_xlfn.IFNA(VLOOKUP(B640,'ŠIFRANT ZA INDUSTRY'!A:A,1,0),0)=0,0,1)</f>
        <v>0</v>
      </c>
      <c r="G640">
        <f>IF(_xlfn.IFNA(VLOOKUP($B640,'ŠIFRANT ZA INDUSTRY'!B:B,1,0),0)=0,0,1)</f>
        <v>0</v>
      </c>
      <c r="H640">
        <f>IF(_xlfn.IFNA(VLOOKUP($B640,'ŠIFRANT ZA INDUSTRY'!C:C,1,0),0)=0,0,1)</f>
        <v>0</v>
      </c>
      <c r="I640">
        <f>IF(_xlfn.IFNA(VLOOKUP($B640,'ŠIFRANT ZA INDUSTRY'!D:D,1,0),0)=0,0,1)</f>
        <v>0</v>
      </c>
      <c r="J640">
        <f>IF(_xlfn.IFNA(VLOOKUP($B640,'ŠIFRANT ZA INDUSTRY'!E:E,1,0),0)=0,0,1)</f>
        <v>0</v>
      </c>
      <c r="K640">
        <f>IF(_xlfn.IFNA(VLOOKUP($B640,'ŠIFRANT ZA INDUSTRY'!F:F,1,0),0)=0,0,1)</f>
        <v>0</v>
      </c>
      <c r="L640">
        <f>IF(_xlfn.IFNA(VLOOKUP($B640,'ŠIFRANT ZA INDUSTRY'!G:G,1,0),0)=0,0,1)</f>
        <v>0</v>
      </c>
      <c r="M640">
        <f>IF(_xlfn.IFNA(VLOOKUP($B640,'ŠIFRANT ZA INDUSTRY'!H:H,1,0),0)=0,0,1)</f>
        <v>0</v>
      </c>
      <c r="N640">
        <f>IF(_xlfn.IFNA(VLOOKUP($B640,'ŠIFRANT ZA INDUSTRY'!I:I,1,0),0)=0,0,1)</f>
        <v>0</v>
      </c>
      <c r="O640">
        <f>IF(_xlfn.IFNA(VLOOKUP($B640,'ŠIFRANT ZA INDUSTRY'!J:J,1,0),0)=0,0,1)</f>
        <v>0</v>
      </c>
      <c r="P640">
        <f>IF(_xlfn.IFNA(VLOOKUP($B640,'ŠIFRANT ZA INDUSTRY'!K:K,1,0),0)=0,0,1)</f>
        <v>0</v>
      </c>
      <c r="Q640">
        <f>IF(_xlfn.IFNA(VLOOKUP($B640,'ŠIFRANT ZA INDUSTRY'!L:L,1,0),0)=0,0,1)</f>
        <v>0</v>
      </c>
      <c r="R640">
        <f>IF(_xlfn.IFNA(VLOOKUP($B640,'ŠIFRANT ZA INDUSTRY'!M:M,1,0),0)=0,0,1)</f>
        <v>0</v>
      </c>
      <c r="S640">
        <f>IF(_xlfn.IFNA(VLOOKUP($B640,'ŠIFRANT ZA INDUSTRY'!N:N,1,0),0)=0,0,1)</f>
        <v>0</v>
      </c>
      <c r="T640" t="b">
        <f t="shared" si="42"/>
        <v>0</v>
      </c>
    </row>
    <row r="641" spans="1:20" x14ac:dyDescent="0.3">
      <c r="A641" t="str">
        <f t="shared" si="41"/>
        <v>96.01</v>
      </c>
      <c r="B641" s="44" t="s">
        <v>1592</v>
      </c>
      <c r="C641" s="25"/>
      <c r="D641" s="25" t="s">
        <v>1591</v>
      </c>
      <c r="E641">
        <f t="shared" si="44"/>
        <v>1</v>
      </c>
      <c r="F641">
        <f>IF(_xlfn.IFNA(VLOOKUP(B641,'ŠIFRANT ZA INDUSTRY'!A:A,1,0),0)=0,0,1)</f>
        <v>0</v>
      </c>
      <c r="G641">
        <f>IF(_xlfn.IFNA(VLOOKUP($B641,'ŠIFRANT ZA INDUSTRY'!B:B,1,0),0)=0,0,1)</f>
        <v>0</v>
      </c>
      <c r="H641">
        <f>IF(_xlfn.IFNA(VLOOKUP($B641,'ŠIFRANT ZA INDUSTRY'!C:C,1,0),0)=0,0,1)</f>
        <v>0</v>
      </c>
      <c r="I641">
        <f>IF(_xlfn.IFNA(VLOOKUP($B641,'ŠIFRANT ZA INDUSTRY'!D:D,1,0),0)=0,0,1)</f>
        <v>0</v>
      </c>
      <c r="J641">
        <f>IF(_xlfn.IFNA(VLOOKUP($B641,'ŠIFRANT ZA INDUSTRY'!E:E,1,0),0)=0,0,1)</f>
        <v>0</v>
      </c>
      <c r="K641">
        <f>IF(_xlfn.IFNA(VLOOKUP($B641,'ŠIFRANT ZA INDUSTRY'!F:F,1,0),0)=0,0,1)</f>
        <v>0</v>
      </c>
      <c r="L641">
        <f>IF(_xlfn.IFNA(VLOOKUP($B641,'ŠIFRANT ZA INDUSTRY'!G:G,1,0),0)=0,0,1)</f>
        <v>0</v>
      </c>
      <c r="M641">
        <f>IF(_xlfn.IFNA(VLOOKUP($B641,'ŠIFRANT ZA INDUSTRY'!H:H,1,0),0)=0,0,1)</f>
        <v>0</v>
      </c>
      <c r="N641">
        <f>IF(_xlfn.IFNA(VLOOKUP($B641,'ŠIFRANT ZA INDUSTRY'!I:I,1,0),0)=0,0,1)</f>
        <v>0</v>
      </c>
      <c r="O641">
        <f>IF(_xlfn.IFNA(VLOOKUP($B641,'ŠIFRANT ZA INDUSTRY'!J:J,1,0),0)=0,0,1)</f>
        <v>0</v>
      </c>
      <c r="P641">
        <f>IF(_xlfn.IFNA(VLOOKUP($B641,'ŠIFRANT ZA INDUSTRY'!K:K,1,0),0)=0,0,1)</f>
        <v>0</v>
      </c>
      <c r="Q641">
        <f>IF(_xlfn.IFNA(VLOOKUP($B641,'ŠIFRANT ZA INDUSTRY'!L:L,1,0),0)=0,0,1)</f>
        <v>0</v>
      </c>
      <c r="R641">
        <f>IF(_xlfn.IFNA(VLOOKUP($B641,'ŠIFRANT ZA INDUSTRY'!M:M,1,0),0)=0,0,1)</f>
        <v>0</v>
      </c>
      <c r="S641">
        <f>IF(_xlfn.IFNA(VLOOKUP($B641,'ŠIFRANT ZA INDUSTRY'!N:N,1,0),0)=0,0,1)</f>
        <v>0</v>
      </c>
      <c r="T641" t="b">
        <f t="shared" si="42"/>
        <v>0</v>
      </c>
    </row>
    <row r="642" spans="1:20" x14ac:dyDescent="0.3">
      <c r="A642" t="str">
        <f t="shared" si="41"/>
        <v>96.02</v>
      </c>
      <c r="B642" s="44" t="s">
        <v>1593</v>
      </c>
      <c r="C642" s="25"/>
      <c r="D642" s="25" t="s">
        <v>1594</v>
      </c>
      <c r="E642">
        <f t="shared" ref="E642:E650" si="45">IF(LEN(B642)=6,1,0)</f>
        <v>1</v>
      </c>
      <c r="F642">
        <f>IF(_xlfn.IFNA(VLOOKUP(B642,'ŠIFRANT ZA INDUSTRY'!A:A,1,0),0)=0,0,1)</f>
        <v>0</v>
      </c>
      <c r="G642">
        <f>IF(_xlfn.IFNA(VLOOKUP($B642,'ŠIFRANT ZA INDUSTRY'!B:B,1,0),0)=0,0,1)</f>
        <v>0</v>
      </c>
      <c r="H642">
        <f>IF(_xlfn.IFNA(VLOOKUP($B642,'ŠIFRANT ZA INDUSTRY'!C:C,1,0),0)=0,0,1)</f>
        <v>0</v>
      </c>
      <c r="I642">
        <f>IF(_xlfn.IFNA(VLOOKUP($B642,'ŠIFRANT ZA INDUSTRY'!D:D,1,0),0)=0,0,1)</f>
        <v>0</v>
      </c>
      <c r="J642">
        <f>IF(_xlfn.IFNA(VLOOKUP($B642,'ŠIFRANT ZA INDUSTRY'!E:E,1,0),0)=0,0,1)</f>
        <v>0</v>
      </c>
      <c r="K642">
        <f>IF(_xlfn.IFNA(VLOOKUP($B642,'ŠIFRANT ZA INDUSTRY'!F:F,1,0),0)=0,0,1)</f>
        <v>0</v>
      </c>
      <c r="L642">
        <f>IF(_xlfn.IFNA(VLOOKUP($B642,'ŠIFRANT ZA INDUSTRY'!G:G,1,0),0)=0,0,1)</f>
        <v>0</v>
      </c>
      <c r="M642">
        <f>IF(_xlfn.IFNA(VLOOKUP($B642,'ŠIFRANT ZA INDUSTRY'!H:H,1,0),0)=0,0,1)</f>
        <v>0</v>
      </c>
      <c r="N642">
        <f>IF(_xlfn.IFNA(VLOOKUP($B642,'ŠIFRANT ZA INDUSTRY'!I:I,1,0),0)=0,0,1)</f>
        <v>0</v>
      </c>
      <c r="O642">
        <f>IF(_xlfn.IFNA(VLOOKUP($B642,'ŠIFRANT ZA INDUSTRY'!J:J,1,0),0)=0,0,1)</f>
        <v>0</v>
      </c>
      <c r="P642">
        <f>IF(_xlfn.IFNA(VLOOKUP($B642,'ŠIFRANT ZA INDUSTRY'!K:K,1,0),0)=0,0,1)</f>
        <v>0</v>
      </c>
      <c r="Q642">
        <f>IF(_xlfn.IFNA(VLOOKUP($B642,'ŠIFRANT ZA INDUSTRY'!L:L,1,0),0)=0,0,1)</f>
        <v>0</v>
      </c>
      <c r="R642">
        <f>IF(_xlfn.IFNA(VLOOKUP($B642,'ŠIFRANT ZA INDUSTRY'!M:M,1,0),0)=0,0,1)</f>
        <v>0</v>
      </c>
      <c r="S642">
        <f>IF(_xlfn.IFNA(VLOOKUP($B642,'ŠIFRANT ZA INDUSTRY'!N:N,1,0),0)=0,0,1)</f>
        <v>0</v>
      </c>
      <c r="T642" t="b">
        <f t="shared" si="42"/>
        <v>0</v>
      </c>
    </row>
    <row r="643" spans="1:20" x14ac:dyDescent="0.3">
      <c r="A643" t="str">
        <f t="shared" si="41"/>
        <v>96.02</v>
      </c>
      <c r="B643" s="44" t="s">
        <v>1595</v>
      </c>
      <c r="C643" s="25"/>
      <c r="D643" s="25" t="s">
        <v>1596</v>
      </c>
      <c r="E643">
        <f t="shared" si="45"/>
        <v>1</v>
      </c>
      <c r="F643">
        <f>IF(_xlfn.IFNA(VLOOKUP(B643,'ŠIFRANT ZA INDUSTRY'!A:A,1,0),0)=0,0,1)</f>
        <v>0</v>
      </c>
      <c r="G643">
        <f>IF(_xlfn.IFNA(VLOOKUP($B643,'ŠIFRANT ZA INDUSTRY'!B:B,1,0),0)=0,0,1)</f>
        <v>0</v>
      </c>
      <c r="H643">
        <f>IF(_xlfn.IFNA(VLOOKUP($B643,'ŠIFRANT ZA INDUSTRY'!C:C,1,0),0)=0,0,1)</f>
        <v>0</v>
      </c>
      <c r="I643">
        <f>IF(_xlfn.IFNA(VLOOKUP($B643,'ŠIFRANT ZA INDUSTRY'!D:D,1,0),0)=0,0,1)</f>
        <v>0</v>
      </c>
      <c r="J643">
        <f>IF(_xlfn.IFNA(VLOOKUP($B643,'ŠIFRANT ZA INDUSTRY'!E:E,1,0),0)=0,0,1)</f>
        <v>0</v>
      </c>
      <c r="K643">
        <f>IF(_xlfn.IFNA(VLOOKUP($B643,'ŠIFRANT ZA INDUSTRY'!F:F,1,0),0)=0,0,1)</f>
        <v>0</v>
      </c>
      <c r="L643">
        <f>IF(_xlfn.IFNA(VLOOKUP($B643,'ŠIFRANT ZA INDUSTRY'!G:G,1,0),0)=0,0,1)</f>
        <v>0</v>
      </c>
      <c r="M643">
        <f>IF(_xlfn.IFNA(VLOOKUP($B643,'ŠIFRANT ZA INDUSTRY'!H:H,1,0),0)=0,0,1)</f>
        <v>0</v>
      </c>
      <c r="N643">
        <f>IF(_xlfn.IFNA(VLOOKUP($B643,'ŠIFRANT ZA INDUSTRY'!I:I,1,0),0)=0,0,1)</f>
        <v>0</v>
      </c>
      <c r="O643">
        <f>IF(_xlfn.IFNA(VLOOKUP($B643,'ŠIFRANT ZA INDUSTRY'!J:J,1,0),0)=0,0,1)</f>
        <v>0</v>
      </c>
      <c r="P643">
        <f>IF(_xlfn.IFNA(VLOOKUP($B643,'ŠIFRANT ZA INDUSTRY'!K:K,1,0),0)=0,0,1)</f>
        <v>0</v>
      </c>
      <c r="Q643">
        <f>IF(_xlfn.IFNA(VLOOKUP($B643,'ŠIFRANT ZA INDUSTRY'!L:L,1,0),0)=0,0,1)</f>
        <v>0</v>
      </c>
      <c r="R643">
        <f>IF(_xlfn.IFNA(VLOOKUP($B643,'ŠIFRANT ZA INDUSTRY'!M:M,1,0),0)=0,0,1)</f>
        <v>0</v>
      </c>
      <c r="S643">
        <f>IF(_xlfn.IFNA(VLOOKUP($B643,'ŠIFRANT ZA INDUSTRY'!N:N,1,0),0)=0,0,1)</f>
        <v>0</v>
      </c>
      <c r="T643" t="b">
        <f t="shared" si="42"/>
        <v>0</v>
      </c>
    </row>
    <row r="644" spans="1:20" x14ac:dyDescent="0.3">
      <c r="A644" t="str">
        <f t="shared" ref="A644:A653" si="46">LEFT(B644,5)</f>
        <v>96.03</v>
      </c>
      <c r="B644" s="44" t="s">
        <v>1598</v>
      </c>
      <c r="C644" s="25"/>
      <c r="D644" s="25" t="s">
        <v>1597</v>
      </c>
      <c r="E644">
        <f t="shared" si="45"/>
        <v>1</v>
      </c>
      <c r="F644">
        <f>IF(_xlfn.IFNA(VLOOKUP(B644,'ŠIFRANT ZA INDUSTRY'!A:A,1,0),0)=0,0,1)</f>
        <v>0</v>
      </c>
      <c r="G644">
        <f>IF(_xlfn.IFNA(VLOOKUP($B644,'ŠIFRANT ZA INDUSTRY'!B:B,1,0),0)=0,0,1)</f>
        <v>0</v>
      </c>
      <c r="H644">
        <f>IF(_xlfn.IFNA(VLOOKUP($B644,'ŠIFRANT ZA INDUSTRY'!C:C,1,0),0)=0,0,1)</f>
        <v>0</v>
      </c>
      <c r="I644">
        <f>IF(_xlfn.IFNA(VLOOKUP($B644,'ŠIFRANT ZA INDUSTRY'!D:D,1,0),0)=0,0,1)</f>
        <v>0</v>
      </c>
      <c r="J644">
        <f>IF(_xlfn.IFNA(VLOOKUP($B644,'ŠIFRANT ZA INDUSTRY'!E:E,1,0),0)=0,0,1)</f>
        <v>0</v>
      </c>
      <c r="K644">
        <f>IF(_xlfn.IFNA(VLOOKUP($B644,'ŠIFRANT ZA INDUSTRY'!F:F,1,0),0)=0,0,1)</f>
        <v>0</v>
      </c>
      <c r="L644">
        <f>IF(_xlfn.IFNA(VLOOKUP($B644,'ŠIFRANT ZA INDUSTRY'!G:G,1,0),0)=0,0,1)</f>
        <v>0</v>
      </c>
      <c r="M644">
        <f>IF(_xlfn.IFNA(VLOOKUP($B644,'ŠIFRANT ZA INDUSTRY'!H:H,1,0),0)=0,0,1)</f>
        <v>0</v>
      </c>
      <c r="N644">
        <f>IF(_xlfn.IFNA(VLOOKUP($B644,'ŠIFRANT ZA INDUSTRY'!I:I,1,0),0)=0,0,1)</f>
        <v>0</v>
      </c>
      <c r="O644">
        <f>IF(_xlfn.IFNA(VLOOKUP($B644,'ŠIFRANT ZA INDUSTRY'!J:J,1,0),0)=0,0,1)</f>
        <v>0</v>
      </c>
      <c r="P644">
        <f>IF(_xlfn.IFNA(VLOOKUP($B644,'ŠIFRANT ZA INDUSTRY'!K:K,1,0),0)=0,0,1)</f>
        <v>0</v>
      </c>
      <c r="Q644">
        <f>IF(_xlfn.IFNA(VLOOKUP($B644,'ŠIFRANT ZA INDUSTRY'!L:L,1,0),0)=0,0,1)</f>
        <v>0</v>
      </c>
      <c r="R644">
        <f>IF(_xlfn.IFNA(VLOOKUP($B644,'ŠIFRANT ZA INDUSTRY'!M:M,1,0),0)=0,0,1)</f>
        <v>0</v>
      </c>
      <c r="S644">
        <f>IF(_xlfn.IFNA(VLOOKUP($B644,'ŠIFRANT ZA INDUSTRY'!N:N,1,0),0)=0,0,1)</f>
        <v>0</v>
      </c>
      <c r="T644" t="b">
        <f t="shared" ref="T644:T650" si="47">IF(SUM(F644:S644)&gt;0,TRUE,FALSE)</f>
        <v>0</v>
      </c>
    </row>
    <row r="645" spans="1:20" x14ac:dyDescent="0.3">
      <c r="A645" t="str">
        <f t="shared" si="46"/>
        <v>96.04</v>
      </c>
      <c r="B645" s="44" t="s">
        <v>1600</v>
      </c>
      <c r="C645" s="25"/>
      <c r="D645" s="25" t="s">
        <v>1599</v>
      </c>
      <c r="E645">
        <f t="shared" si="45"/>
        <v>1</v>
      </c>
      <c r="F645">
        <f>IF(_xlfn.IFNA(VLOOKUP(B645,'ŠIFRANT ZA INDUSTRY'!A:A,1,0),0)=0,0,1)</f>
        <v>0</v>
      </c>
      <c r="G645">
        <f>IF(_xlfn.IFNA(VLOOKUP($B645,'ŠIFRANT ZA INDUSTRY'!B:B,1,0),0)=0,0,1)</f>
        <v>0</v>
      </c>
      <c r="H645">
        <f>IF(_xlfn.IFNA(VLOOKUP($B645,'ŠIFRANT ZA INDUSTRY'!C:C,1,0),0)=0,0,1)</f>
        <v>0</v>
      </c>
      <c r="I645">
        <f>IF(_xlfn.IFNA(VLOOKUP($B645,'ŠIFRANT ZA INDUSTRY'!D:D,1,0),0)=0,0,1)</f>
        <v>0</v>
      </c>
      <c r="J645">
        <f>IF(_xlfn.IFNA(VLOOKUP($B645,'ŠIFRANT ZA INDUSTRY'!E:E,1,0),0)=0,0,1)</f>
        <v>0</v>
      </c>
      <c r="K645">
        <f>IF(_xlfn.IFNA(VLOOKUP($B645,'ŠIFRANT ZA INDUSTRY'!F:F,1,0),0)=0,0,1)</f>
        <v>0</v>
      </c>
      <c r="L645">
        <f>IF(_xlfn.IFNA(VLOOKUP($B645,'ŠIFRANT ZA INDUSTRY'!G:G,1,0),0)=0,0,1)</f>
        <v>0</v>
      </c>
      <c r="M645">
        <f>IF(_xlfn.IFNA(VLOOKUP($B645,'ŠIFRANT ZA INDUSTRY'!H:H,1,0),0)=0,0,1)</f>
        <v>0</v>
      </c>
      <c r="N645">
        <f>IF(_xlfn.IFNA(VLOOKUP($B645,'ŠIFRANT ZA INDUSTRY'!I:I,1,0),0)=0,0,1)</f>
        <v>0</v>
      </c>
      <c r="O645">
        <f>IF(_xlfn.IFNA(VLOOKUP($B645,'ŠIFRANT ZA INDUSTRY'!J:J,1,0),0)=0,0,1)</f>
        <v>0</v>
      </c>
      <c r="P645">
        <f>IF(_xlfn.IFNA(VLOOKUP($B645,'ŠIFRANT ZA INDUSTRY'!K:K,1,0),0)=0,0,1)</f>
        <v>0</v>
      </c>
      <c r="Q645">
        <f>IF(_xlfn.IFNA(VLOOKUP($B645,'ŠIFRANT ZA INDUSTRY'!L:L,1,0),0)=0,0,1)</f>
        <v>0</v>
      </c>
      <c r="R645">
        <f>IF(_xlfn.IFNA(VLOOKUP($B645,'ŠIFRANT ZA INDUSTRY'!M:M,1,0),0)=0,0,1)</f>
        <v>0</v>
      </c>
      <c r="S645">
        <f>IF(_xlfn.IFNA(VLOOKUP($B645,'ŠIFRANT ZA INDUSTRY'!N:N,1,0),0)=0,0,1)</f>
        <v>0</v>
      </c>
      <c r="T645" t="b">
        <f t="shared" si="47"/>
        <v>0</v>
      </c>
    </row>
    <row r="646" spans="1:20" x14ac:dyDescent="0.3">
      <c r="A646" t="str">
        <f t="shared" si="46"/>
        <v>96.09</v>
      </c>
      <c r="B646" s="44" t="s">
        <v>1602</v>
      </c>
      <c r="C646" s="25"/>
      <c r="D646" s="25" t="s">
        <v>1601</v>
      </c>
      <c r="E646">
        <f t="shared" si="45"/>
        <v>1</v>
      </c>
      <c r="F646">
        <f>IF(_xlfn.IFNA(VLOOKUP(B646,'ŠIFRANT ZA INDUSTRY'!A:A,1,0),0)=0,0,1)</f>
        <v>0</v>
      </c>
      <c r="G646">
        <f>IF(_xlfn.IFNA(VLOOKUP($B646,'ŠIFRANT ZA INDUSTRY'!B:B,1,0),0)=0,0,1)</f>
        <v>0</v>
      </c>
      <c r="H646">
        <f>IF(_xlfn.IFNA(VLOOKUP($B646,'ŠIFRANT ZA INDUSTRY'!C:C,1,0),0)=0,0,1)</f>
        <v>0</v>
      </c>
      <c r="I646">
        <f>IF(_xlfn.IFNA(VLOOKUP($B646,'ŠIFRANT ZA INDUSTRY'!D:D,1,0),0)=0,0,1)</f>
        <v>0</v>
      </c>
      <c r="J646">
        <f>IF(_xlfn.IFNA(VLOOKUP($B646,'ŠIFRANT ZA INDUSTRY'!E:E,1,0),0)=0,0,1)</f>
        <v>0</v>
      </c>
      <c r="K646">
        <f>IF(_xlfn.IFNA(VLOOKUP($B646,'ŠIFRANT ZA INDUSTRY'!F:F,1,0),0)=0,0,1)</f>
        <v>0</v>
      </c>
      <c r="L646">
        <f>IF(_xlfn.IFNA(VLOOKUP($B646,'ŠIFRANT ZA INDUSTRY'!G:G,1,0),0)=0,0,1)</f>
        <v>0</v>
      </c>
      <c r="M646">
        <f>IF(_xlfn.IFNA(VLOOKUP($B646,'ŠIFRANT ZA INDUSTRY'!H:H,1,0),0)=0,0,1)</f>
        <v>0</v>
      </c>
      <c r="N646">
        <f>IF(_xlfn.IFNA(VLOOKUP($B646,'ŠIFRANT ZA INDUSTRY'!I:I,1,0),0)=0,0,1)</f>
        <v>0</v>
      </c>
      <c r="O646">
        <f>IF(_xlfn.IFNA(VLOOKUP($B646,'ŠIFRANT ZA INDUSTRY'!J:J,1,0),0)=0,0,1)</f>
        <v>0</v>
      </c>
      <c r="P646">
        <f>IF(_xlfn.IFNA(VLOOKUP($B646,'ŠIFRANT ZA INDUSTRY'!K:K,1,0),0)=0,0,1)</f>
        <v>0</v>
      </c>
      <c r="Q646">
        <f>IF(_xlfn.IFNA(VLOOKUP($B646,'ŠIFRANT ZA INDUSTRY'!L:L,1,0),0)=0,0,1)</f>
        <v>0</v>
      </c>
      <c r="R646">
        <f>IF(_xlfn.IFNA(VLOOKUP($B646,'ŠIFRANT ZA INDUSTRY'!M:M,1,0),0)=0,0,1)</f>
        <v>0</v>
      </c>
      <c r="S646">
        <f>IF(_xlfn.IFNA(VLOOKUP($B646,'ŠIFRANT ZA INDUSTRY'!N:N,1,0),0)=0,0,1)</f>
        <v>0</v>
      </c>
      <c r="T646" t="b">
        <f t="shared" si="47"/>
        <v>0</v>
      </c>
    </row>
    <row r="647" spans="1:20" x14ac:dyDescent="0.3">
      <c r="A647" t="str">
        <f t="shared" si="46"/>
        <v>97.00</v>
      </c>
      <c r="B647" s="44" t="s">
        <v>1604</v>
      </c>
      <c r="C647" s="25"/>
      <c r="D647" s="25" t="s">
        <v>1603</v>
      </c>
      <c r="E647">
        <f t="shared" si="45"/>
        <v>1</v>
      </c>
      <c r="F647">
        <f>IF(_xlfn.IFNA(VLOOKUP(B647,'ŠIFRANT ZA INDUSTRY'!A:A,1,0),0)=0,0,1)</f>
        <v>0</v>
      </c>
      <c r="G647">
        <f>IF(_xlfn.IFNA(VLOOKUP($B647,'ŠIFRANT ZA INDUSTRY'!B:B,1,0),0)=0,0,1)</f>
        <v>0</v>
      </c>
      <c r="H647">
        <f>IF(_xlfn.IFNA(VLOOKUP($B647,'ŠIFRANT ZA INDUSTRY'!C:C,1,0),0)=0,0,1)</f>
        <v>0</v>
      </c>
      <c r="I647">
        <f>IF(_xlfn.IFNA(VLOOKUP($B647,'ŠIFRANT ZA INDUSTRY'!D:D,1,0),0)=0,0,1)</f>
        <v>0</v>
      </c>
      <c r="J647">
        <f>IF(_xlfn.IFNA(VLOOKUP($B647,'ŠIFRANT ZA INDUSTRY'!E:E,1,0),0)=0,0,1)</f>
        <v>0</v>
      </c>
      <c r="K647">
        <f>IF(_xlfn.IFNA(VLOOKUP($B647,'ŠIFRANT ZA INDUSTRY'!F:F,1,0),0)=0,0,1)</f>
        <v>0</v>
      </c>
      <c r="L647">
        <f>IF(_xlfn.IFNA(VLOOKUP($B647,'ŠIFRANT ZA INDUSTRY'!G:G,1,0),0)=0,0,1)</f>
        <v>0</v>
      </c>
      <c r="M647">
        <f>IF(_xlfn.IFNA(VLOOKUP($B647,'ŠIFRANT ZA INDUSTRY'!H:H,1,0),0)=0,0,1)</f>
        <v>0</v>
      </c>
      <c r="N647">
        <f>IF(_xlfn.IFNA(VLOOKUP($B647,'ŠIFRANT ZA INDUSTRY'!I:I,1,0),0)=0,0,1)</f>
        <v>0</v>
      </c>
      <c r="O647">
        <f>IF(_xlfn.IFNA(VLOOKUP($B647,'ŠIFRANT ZA INDUSTRY'!J:J,1,0),0)=0,0,1)</f>
        <v>0</v>
      </c>
      <c r="P647">
        <f>IF(_xlfn.IFNA(VLOOKUP($B647,'ŠIFRANT ZA INDUSTRY'!K:K,1,0),0)=0,0,1)</f>
        <v>0</v>
      </c>
      <c r="Q647">
        <f>IF(_xlfn.IFNA(VLOOKUP($B647,'ŠIFRANT ZA INDUSTRY'!L:L,1,0),0)=0,0,1)</f>
        <v>0</v>
      </c>
      <c r="R647">
        <f>IF(_xlfn.IFNA(VLOOKUP($B647,'ŠIFRANT ZA INDUSTRY'!M:M,1,0),0)=0,0,1)</f>
        <v>0</v>
      </c>
      <c r="S647">
        <f>IF(_xlfn.IFNA(VLOOKUP($B647,'ŠIFRANT ZA INDUSTRY'!N:N,1,0),0)=0,0,1)</f>
        <v>0</v>
      </c>
      <c r="T647" t="b">
        <f t="shared" si="47"/>
        <v>0</v>
      </c>
    </row>
    <row r="648" spans="1:20" x14ac:dyDescent="0.3">
      <c r="A648" t="str">
        <f t="shared" si="46"/>
        <v>98.10</v>
      </c>
      <c r="B648" s="44" t="s">
        <v>1606</v>
      </c>
      <c r="C648" s="25"/>
      <c r="D648" s="25" t="s">
        <v>1605</v>
      </c>
      <c r="E648">
        <f t="shared" si="45"/>
        <v>1</v>
      </c>
      <c r="F648">
        <f>IF(_xlfn.IFNA(VLOOKUP(B648,'ŠIFRANT ZA INDUSTRY'!A:A,1,0),0)=0,0,1)</f>
        <v>0</v>
      </c>
      <c r="G648">
        <f>IF(_xlfn.IFNA(VLOOKUP($B648,'ŠIFRANT ZA INDUSTRY'!B:B,1,0),0)=0,0,1)</f>
        <v>0</v>
      </c>
      <c r="H648">
        <f>IF(_xlfn.IFNA(VLOOKUP($B648,'ŠIFRANT ZA INDUSTRY'!C:C,1,0),0)=0,0,1)</f>
        <v>0</v>
      </c>
      <c r="I648">
        <f>IF(_xlfn.IFNA(VLOOKUP($B648,'ŠIFRANT ZA INDUSTRY'!D:D,1,0),0)=0,0,1)</f>
        <v>0</v>
      </c>
      <c r="J648">
        <f>IF(_xlfn.IFNA(VLOOKUP($B648,'ŠIFRANT ZA INDUSTRY'!E:E,1,0),0)=0,0,1)</f>
        <v>0</v>
      </c>
      <c r="K648">
        <f>IF(_xlfn.IFNA(VLOOKUP($B648,'ŠIFRANT ZA INDUSTRY'!F:F,1,0),0)=0,0,1)</f>
        <v>0</v>
      </c>
      <c r="L648">
        <f>IF(_xlfn.IFNA(VLOOKUP($B648,'ŠIFRANT ZA INDUSTRY'!G:G,1,0),0)=0,0,1)</f>
        <v>0</v>
      </c>
      <c r="M648">
        <f>IF(_xlfn.IFNA(VLOOKUP($B648,'ŠIFRANT ZA INDUSTRY'!H:H,1,0),0)=0,0,1)</f>
        <v>0</v>
      </c>
      <c r="N648">
        <f>IF(_xlfn.IFNA(VLOOKUP($B648,'ŠIFRANT ZA INDUSTRY'!I:I,1,0),0)=0,0,1)</f>
        <v>0</v>
      </c>
      <c r="O648">
        <f>IF(_xlfn.IFNA(VLOOKUP($B648,'ŠIFRANT ZA INDUSTRY'!J:J,1,0),0)=0,0,1)</f>
        <v>0</v>
      </c>
      <c r="P648">
        <f>IF(_xlfn.IFNA(VLOOKUP($B648,'ŠIFRANT ZA INDUSTRY'!K:K,1,0),0)=0,0,1)</f>
        <v>0</v>
      </c>
      <c r="Q648">
        <f>IF(_xlfn.IFNA(VLOOKUP($B648,'ŠIFRANT ZA INDUSTRY'!L:L,1,0),0)=0,0,1)</f>
        <v>0</v>
      </c>
      <c r="R648">
        <f>IF(_xlfn.IFNA(VLOOKUP($B648,'ŠIFRANT ZA INDUSTRY'!M:M,1,0),0)=0,0,1)</f>
        <v>0</v>
      </c>
      <c r="S648">
        <f>IF(_xlfn.IFNA(VLOOKUP($B648,'ŠIFRANT ZA INDUSTRY'!N:N,1,0),0)=0,0,1)</f>
        <v>0</v>
      </c>
      <c r="T648" t="b">
        <f t="shared" si="47"/>
        <v>0</v>
      </c>
    </row>
    <row r="649" spans="1:20" x14ac:dyDescent="0.3">
      <c r="A649" t="str">
        <f t="shared" si="46"/>
        <v>98.20</v>
      </c>
      <c r="B649" s="44" t="s">
        <v>1608</v>
      </c>
      <c r="C649" s="25"/>
      <c r="D649" s="25" t="s">
        <v>1607</v>
      </c>
      <c r="E649">
        <f t="shared" si="45"/>
        <v>1</v>
      </c>
      <c r="F649">
        <f>IF(_xlfn.IFNA(VLOOKUP(B649,'ŠIFRANT ZA INDUSTRY'!A:A,1,0),0)=0,0,1)</f>
        <v>0</v>
      </c>
      <c r="G649">
        <f>IF(_xlfn.IFNA(VLOOKUP($B649,'ŠIFRANT ZA INDUSTRY'!B:B,1,0),0)=0,0,1)</f>
        <v>0</v>
      </c>
      <c r="H649">
        <f>IF(_xlfn.IFNA(VLOOKUP($B649,'ŠIFRANT ZA INDUSTRY'!C:C,1,0),0)=0,0,1)</f>
        <v>0</v>
      </c>
      <c r="I649">
        <f>IF(_xlfn.IFNA(VLOOKUP($B649,'ŠIFRANT ZA INDUSTRY'!D:D,1,0),0)=0,0,1)</f>
        <v>0</v>
      </c>
      <c r="J649">
        <f>IF(_xlfn.IFNA(VLOOKUP($B649,'ŠIFRANT ZA INDUSTRY'!E:E,1,0),0)=0,0,1)</f>
        <v>0</v>
      </c>
      <c r="K649">
        <f>IF(_xlfn.IFNA(VLOOKUP($B649,'ŠIFRANT ZA INDUSTRY'!F:F,1,0),0)=0,0,1)</f>
        <v>0</v>
      </c>
      <c r="L649">
        <f>IF(_xlfn.IFNA(VLOOKUP($B649,'ŠIFRANT ZA INDUSTRY'!G:G,1,0),0)=0,0,1)</f>
        <v>0</v>
      </c>
      <c r="M649">
        <f>IF(_xlfn.IFNA(VLOOKUP($B649,'ŠIFRANT ZA INDUSTRY'!H:H,1,0),0)=0,0,1)</f>
        <v>0</v>
      </c>
      <c r="N649">
        <f>IF(_xlfn.IFNA(VLOOKUP($B649,'ŠIFRANT ZA INDUSTRY'!I:I,1,0),0)=0,0,1)</f>
        <v>0</v>
      </c>
      <c r="O649">
        <f>IF(_xlfn.IFNA(VLOOKUP($B649,'ŠIFRANT ZA INDUSTRY'!J:J,1,0),0)=0,0,1)</f>
        <v>0</v>
      </c>
      <c r="P649">
        <f>IF(_xlfn.IFNA(VLOOKUP($B649,'ŠIFRANT ZA INDUSTRY'!K:K,1,0),0)=0,0,1)</f>
        <v>0</v>
      </c>
      <c r="Q649">
        <f>IF(_xlfn.IFNA(VLOOKUP($B649,'ŠIFRANT ZA INDUSTRY'!L:L,1,0),0)=0,0,1)</f>
        <v>0</v>
      </c>
      <c r="R649">
        <f>IF(_xlfn.IFNA(VLOOKUP($B649,'ŠIFRANT ZA INDUSTRY'!M:M,1,0),0)=0,0,1)</f>
        <v>0</v>
      </c>
      <c r="S649">
        <f>IF(_xlfn.IFNA(VLOOKUP($B649,'ŠIFRANT ZA INDUSTRY'!N:N,1,0),0)=0,0,1)</f>
        <v>0</v>
      </c>
      <c r="T649" t="b">
        <f t="shared" si="47"/>
        <v>0</v>
      </c>
    </row>
    <row r="650" spans="1:20" x14ac:dyDescent="0.3">
      <c r="A650" t="str">
        <f t="shared" si="46"/>
        <v>99.00</v>
      </c>
      <c r="B650" s="44" t="s">
        <v>1610</v>
      </c>
      <c r="C650" s="25"/>
      <c r="D650" s="25" t="s">
        <v>1609</v>
      </c>
      <c r="E650">
        <f t="shared" si="45"/>
        <v>1</v>
      </c>
      <c r="F650">
        <f>IF(_xlfn.IFNA(VLOOKUP(B650,'ŠIFRANT ZA INDUSTRY'!A:A,1,0),0)=0,0,1)</f>
        <v>0</v>
      </c>
      <c r="G650">
        <f>IF(_xlfn.IFNA(VLOOKUP($B650,'ŠIFRANT ZA INDUSTRY'!B:B,1,0),0)=0,0,1)</f>
        <v>0</v>
      </c>
      <c r="H650">
        <f>IF(_xlfn.IFNA(VLOOKUP($B650,'ŠIFRANT ZA INDUSTRY'!C:C,1,0),0)=0,0,1)</f>
        <v>0</v>
      </c>
      <c r="I650">
        <f>IF(_xlfn.IFNA(VLOOKUP($B650,'ŠIFRANT ZA INDUSTRY'!D:D,1,0),0)=0,0,1)</f>
        <v>0</v>
      </c>
      <c r="J650">
        <f>IF(_xlfn.IFNA(VLOOKUP($B650,'ŠIFRANT ZA INDUSTRY'!E:E,1,0),0)=0,0,1)</f>
        <v>0</v>
      </c>
      <c r="K650">
        <f>IF(_xlfn.IFNA(VLOOKUP($B650,'ŠIFRANT ZA INDUSTRY'!F:F,1,0),0)=0,0,1)</f>
        <v>0</v>
      </c>
      <c r="L650">
        <f>IF(_xlfn.IFNA(VLOOKUP($B650,'ŠIFRANT ZA INDUSTRY'!G:G,1,0),0)=0,0,1)</f>
        <v>0</v>
      </c>
      <c r="M650">
        <f>IF(_xlfn.IFNA(VLOOKUP($B650,'ŠIFRANT ZA INDUSTRY'!H:H,1,0),0)=0,0,1)</f>
        <v>0</v>
      </c>
      <c r="N650">
        <f>IF(_xlfn.IFNA(VLOOKUP($B650,'ŠIFRANT ZA INDUSTRY'!I:I,1,0),0)=0,0,1)</f>
        <v>0</v>
      </c>
      <c r="O650">
        <f>IF(_xlfn.IFNA(VLOOKUP($B650,'ŠIFRANT ZA INDUSTRY'!J:J,1,0),0)=0,0,1)</f>
        <v>0</v>
      </c>
      <c r="P650">
        <f>IF(_xlfn.IFNA(VLOOKUP($B650,'ŠIFRANT ZA INDUSTRY'!K:K,1,0),0)=0,0,1)</f>
        <v>0</v>
      </c>
      <c r="Q650">
        <f>IF(_xlfn.IFNA(VLOOKUP($B650,'ŠIFRANT ZA INDUSTRY'!L:L,1,0),0)=0,0,1)</f>
        <v>0</v>
      </c>
      <c r="R650">
        <f>IF(_xlfn.IFNA(VLOOKUP($B650,'ŠIFRANT ZA INDUSTRY'!M:M,1,0),0)=0,0,1)</f>
        <v>0</v>
      </c>
      <c r="S650">
        <f>IF(_xlfn.IFNA(VLOOKUP($B650,'ŠIFRANT ZA INDUSTRY'!N:N,1,0),0)=0,0,1)</f>
        <v>0</v>
      </c>
      <c r="T650" t="b">
        <f t="shared" si="47"/>
        <v>0</v>
      </c>
    </row>
    <row r="651" spans="1:20" s="157" customFormat="1" x14ac:dyDescent="0.3">
      <c r="A651">
        <v>0</v>
      </c>
      <c r="B651" s="180">
        <v>0</v>
      </c>
      <c r="C651" s="180"/>
      <c r="D651" s="180"/>
      <c r="E651" s="157">
        <v>0</v>
      </c>
      <c r="F651" s="157">
        <v>0</v>
      </c>
      <c r="G651" s="157">
        <v>0</v>
      </c>
      <c r="H651" s="157">
        <v>0</v>
      </c>
      <c r="I651" s="157">
        <v>0</v>
      </c>
      <c r="J651" s="157">
        <v>0</v>
      </c>
      <c r="K651" s="157">
        <v>0</v>
      </c>
      <c r="L651" s="157">
        <v>0</v>
      </c>
      <c r="M651" s="157">
        <v>0</v>
      </c>
      <c r="N651" s="157">
        <v>0</v>
      </c>
      <c r="O651" s="157">
        <v>0</v>
      </c>
      <c r="P651" s="157">
        <v>0</v>
      </c>
      <c r="Q651" s="157">
        <v>0</v>
      </c>
      <c r="R651" s="157">
        <v>0</v>
      </c>
      <c r="S651" s="157">
        <v>0</v>
      </c>
    </row>
    <row r="652" spans="1:20" x14ac:dyDescent="0.3">
      <c r="A652" t="str">
        <f t="shared" si="46"/>
        <v/>
      </c>
      <c r="B652" s="44"/>
      <c r="C652" s="25"/>
      <c r="D652" s="25"/>
    </row>
    <row r="653" spans="1:20" x14ac:dyDescent="0.3">
      <c r="A653" t="str">
        <f t="shared" si="46"/>
        <v/>
      </c>
      <c r="B653" s="44"/>
      <c r="C653" s="25"/>
      <c r="D653" s="25"/>
    </row>
  </sheetData>
  <autoFilter ref="B2:E653" xr:uid="{458BAD82-3E4C-420E-A503-78E531F8F79A}"/>
  <pageMargins left="0.7" right="0.7" top="0.75" bottom="0.75" header="0.3" footer="0.3"/>
  <pageSetup paperSize="9" orientation="portrait" r:id="rId1"/>
  <headerFooter>
    <oddHeader>&amp;L&amp;"Calibri"&amp;10&amp;K317100Interno - 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8D3BB-E791-4948-A339-EB42A5ABFAC1}">
  <sheetPr codeName="Sheet6"/>
  <dimension ref="B4:L32"/>
  <sheetViews>
    <sheetView workbookViewId="0">
      <selection activeCell="N18" sqref="N18"/>
    </sheetView>
  </sheetViews>
  <sheetFormatPr defaultRowHeight="14.4" x14ac:dyDescent="0.3"/>
  <cols>
    <col min="2" max="2" width="10.109375" customWidth="1"/>
    <col min="4" max="4" width="10.109375" customWidth="1"/>
    <col min="6" max="8" width="10.109375" customWidth="1"/>
    <col min="12" max="12" width="10.109375" customWidth="1"/>
  </cols>
  <sheetData>
    <row r="4" spans="2:12" x14ac:dyDescent="0.3">
      <c r="B4" t="s">
        <v>2108</v>
      </c>
      <c r="D4" t="s">
        <v>27</v>
      </c>
      <c r="F4" t="s">
        <v>2108</v>
      </c>
      <c r="H4" t="s">
        <v>2108</v>
      </c>
      <c r="L4" t="s">
        <v>2108</v>
      </c>
    </row>
    <row r="5" spans="2:12" x14ac:dyDescent="0.3">
      <c r="B5" t="s">
        <v>2140</v>
      </c>
      <c r="D5">
        <v>2020</v>
      </c>
      <c r="F5" t="s">
        <v>2109</v>
      </c>
      <c r="H5" t="s">
        <v>2112</v>
      </c>
      <c r="L5" t="s">
        <v>0</v>
      </c>
    </row>
    <row r="6" spans="2:12" x14ac:dyDescent="0.3">
      <c r="B6" t="s">
        <v>2111</v>
      </c>
      <c r="D6">
        <v>2021</v>
      </c>
      <c r="F6" t="s">
        <v>2110</v>
      </c>
      <c r="H6" t="s">
        <v>2113</v>
      </c>
      <c r="L6" t="s">
        <v>2148</v>
      </c>
    </row>
    <row r="7" spans="2:12" x14ac:dyDescent="0.3">
      <c r="D7">
        <v>2022</v>
      </c>
      <c r="F7" t="s">
        <v>2111</v>
      </c>
      <c r="L7" t="s">
        <v>2</v>
      </c>
    </row>
    <row r="8" spans="2:12" x14ac:dyDescent="0.3">
      <c r="D8">
        <v>2024</v>
      </c>
      <c r="L8" t="s">
        <v>3</v>
      </c>
    </row>
    <row r="9" spans="2:12" x14ac:dyDescent="0.3">
      <c r="L9" t="s">
        <v>4</v>
      </c>
    </row>
    <row r="10" spans="2:12" x14ac:dyDescent="0.3">
      <c r="L10" t="s">
        <v>5</v>
      </c>
    </row>
    <row r="11" spans="2:12" x14ac:dyDescent="0.3">
      <c r="L11" t="s">
        <v>6</v>
      </c>
    </row>
    <row r="12" spans="2:12" x14ac:dyDescent="0.3">
      <c r="B12" t="s">
        <v>2108</v>
      </c>
      <c r="D12" t="s">
        <v>2108</v>
      </c>
      <c r="F12" t="s">
        <v>2108</v>
      </c>
      <c r="H12" t="s">
        <v>2108</v>
      </c>
      <c r="L12" t="s">
        <v>7</v>
      </c>
    </row>
    <row r="13" spans="2:12" x14ac:dyDescent="0.3">
      <c r="B13" t="s">
        <v>2115</v>
      </c>
      <c r="D13" t="s">
        <v>2120</v>
      </c>
      <c r="F13" t="s">
        <v>2122</v>
      </c>
      <c r="H13" t="s">
        <v>2124</v>
      </c>
      <c r="L13" t="s">
        <v>8</v>
      </c>
    </row>
    <row r="14" spans="2:12" x14ac:dyDescent="0.3">
      <c r="B14" t="s">
        <v>2116</v>
      </c>
      <c r="D14" t="s">
        <v>2121</v>
      </c>
      <c r="F14" t="s">
        <v>2123</v>
      </c>
      <c r="H14" t="s">
        <v>2125</v>
      </c>
      <c r="L14" t="s">
        <v>9</v>
      </c>
    </row>
    <row r="15" spans="2:12" x14ac:dyDescent="0.3">
      <c r="B15" t="s">
        <v>2117</v>
      </c>
      <c r="D15" t="s">
        <v>2111</v>
      </c>
      <c r="F15" t="s">
        <v>2111</v>
      </c>
      <c r="H15" t="s">
        <v>2126</v>
      </c>
      <c r="L15" t="s">
        <v>10</v>
      </c>
    </row>
    <row r="16" spans="2:12" x14ac:dyDescent="0.3">
      <c r="B16" t="s">
        <v>2118</v>
      </c>
      <c r="H16" t="s">
        <v>2127</v>
      </c>
      <c r="L16" t="s">
        <v>2149</v>
      </c>
    </row>
    <row r="17" spans="2:12" x14ac:dyDescent="0.3">
      <c r="B17" t="s">
        <v>2119</v>
      </c>
    </row>
    <row r="19" spans="2:12" x14ac:dyDescent="0.3">
      <c r="L19" t="s">
        <v>2108</v>
      </c>
    </row>
    <row r="20" spans="2:12" x14ac:dyDescent="0.3">
      <c r="B20" t="s">
        <v>2131</v>
      </c>
      <c r="D20" t="s">
        <v>2132</v>
      </c>
      <c r="L20" t="s">
        <v>18</v>
      </c>
    </row>
    <row r="21" spans="2:12" x14ac:dyDescent="0.3">
      <c r="B21" t="s">
        <v>2129</v>
      </c>
      <c r="D21" t="s">
        <v>2133</v>
      </c>
      <c r="L21" t="s">
        <v>19</v>
      </c>
    </row>
    <row r="22" spans="2:12" x14ac:dyDescent="0.3">
      <c r="B22" t="s">
        <v>2130</v>
      </c>
      <c r="D22" t="s">
        <v>2134</v>
      </c>
      <c r="L22" t="s">
        <v>2152</v>
      </c>
    </row>
    <row r="23" spans="2:12" x14ac:dyDescent="0.3">
      <c r="B23" t="s">
        <v>2128</v>
      </c>
      <c r="D23" t="s">
        <v>2135</v>
      </c>
      <c r="L23" t="s">
        <v>2150</v>
      </c>
    </row>
    <row r="24" spans="2:12" x14ac:dyDescent="0.3">
      <c r="D24" t="s">
        <v>2136</v>
      </c>
      <c r="L24" t="s">
        <v>2151</v>
      </c>
    </row>
    <row r="25" spans="2:12" x14ac:dyDescent="0.3">
      <c r="D25" t="s">
        <v>2137</v>
      </c>
      <c r="L25" t="s">
        <v>23</v>
      </c>
    </row>
    <row r="26" spans="2:12" x14ac:dyDescent="0.3">
      <c r="L26" t="s">
        <v>24</v>
      </c>
    </row>
    <row r="27" spans="2:12" x14ac:dyDescent="0.3">
      <c r="L27" t="s">
        <v>2149</v>
      </c>
    </row>
    <row r="28" spans="2:12" x14ac:dyDescent="0.3">
      <c r="B28" t="s">
        <v>2108</v>
      </c>
      <c r="G28" t="s">
        <v>2108</v>
      </c>
    </row>
    <row r="29" spans="2:12" x14ac:dyDescent="0.3">
      <c r="B29" t="s">
        <v>2138</v>
      </c>
      <c r="G29" t="s">
        <v>2141</v>
      </c>
    </row>
    <row r="30" spans="2:12" x14ac:dyDescent="0.3">
      <c r="B30" t="s">
        <v>2139</v>
      </c>
      <c r="G30" t="s">
        <v>2142</v>
      </c>
    </row>
    <row r="31" spans="2:12" x14ac:dyDescent="0.3">
      <c r="B31" t="s">
        <v>2111</v>
      </c>
      <c r="G31" t="s">
        <v>2143</v>
      </c>
    </row>
    <row r="32" spans="2:12" x14ac:dyDescent="0.3">
      <c r="G32" t="s">
        <v>2144</v>
      </c>
    </row>
  </sheetData>
  <phoneticPr fontId="31" type="noConversion"/>
  <pageMargins left="0.7" right="0.7" top="0.75" bottom="0.75" header="0.3" footer="0.3"/>
  <pageSetup paperSize="9" orientation="portrait" r:id="rId1"/>
  <headerFooter>
    <oddHeader>&amp;L&amp;"Calibri"&amp;10&amp;K317100Interno - Internal&amp;1#</oddHeader>
  </headerFooter>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172B6-68D5-4E92-B133-F73B313751B8}">
  <sheetPr codeName="Sheet3"/>
  <dimension ref="A1:C92"/>
  <sheetViews>
    <sheetView workbookViewId="0">
      <selection activeCell="K24" sqref="K24"/>
    </sheetView>
  </sheetViews>
  <sheetFormatPr defaultRowHeight="14.4" x14ac:dyDescent="0.3"/>
  <cols>
    <col min="2" max="2" width="11.109375" bestFit="1" customWidth="1"/>
    <col min="3" max="3" width="38.5546875" style="38" customWidth="1"/>
  </cols>
  <sheetData>
    <row r="1" spans="1:3" x14ac:dyDescent="0.3">
      <c r="A1" s="14"/>
      <c r="B1" s="39" t="s">
        <v>296</v>
      </c>
      <c r="C1" s="40" t="s">
        <v>294</v>
      </c>
    </row>
    <row r="2" spans="1:3" x14ac:dyDescent="0.3">
      <c r="A2" s="15"/>
      <c r="B2" s="41" t="s">
        <v>295</v>
      </c>
      <c r="C2" s="42" t="s">
        <v>12</v>
      </c>
    </row>
    <row r="3" spans="1:3" x14ac:dyDescent="0.3">
      <c r="A3" s="15"/>
      <c r="B3" s="41" t="s">
        <v>295</v>
      </c>
      <c r="C3" s="42" t="s">
        <v>15</v>
      </c>
    </row>
    <row r="4" spans="1:3" x14ac:dyDescent="0.3">
      <c r="A4" s="15"/>
      <c r="B4" s="36"/>
      <c r="C4" s="17"/>
    </row>
    <row r="5" spans="1:3" x14ac:dyDescent="0.3">
      <c r="A5" s="15"/>
      <c r="B5" s="36" t="s">
        <v>297</v>
      </c>
      <c r="C5" s="19" t="s">
        <v>0</v>
      </c>
    </row>
    <row r="6" spans="1:3" x14ac:dyDescent="0.3">
      <c r="A6" s="15"/>
      <c r="B6" s="36"/>
      <c r="C6" s="19" t="s">
        <v>1</v>
      </c>
    </row>
    <row r="7" spans="1:3" x14ac:dyDescent="0.3">
      <c r="A7" s="15"/>
      <c r="B7" s="36"/>
      <c r="C7" s="19" t="s">
        <v>2</v>
      </c>
    </row>
    <row r="8" spans="1:3" x14ac:dyDescent="0.3">
      <c r="A8" s="15"/>
      <c r="B8" s="36"/>
      <c r="C8" s="19" t="s">
        <v>3</v>
      </c>
    </row>
    <row r="9" spans="1:3" x14ac:dyDescent="0.3">
      <c r="A9" s="15"/>
      <c r="B9" s="36"/>
      <c r="C9" s="19" t="s">
        <v>4</v>
      </c>
    </row>
    <row r="10" spans="1:3" x14ac:dyDescent="0.3">
      <c r="A10" s="15"/>
      <c r="B10" s="36"/>
      <c r="C10" s="19" t="s">
        <v>5</v>
      </c>
    </row>
    <row r="11" spans="1:3" x14ac:dyDescent="0.3">
      <c r="A11" s="15"/>
      <c r="B11" s="36"/>
      <c r="C11" s="19" t="s">
        <v>6</v>
      </c>
    </row>
    <row r="12" spans="1:3" x14ac:dyDescent="0.3">
      <c r="A12" s="15"/>
      <c r="B12" s="36"/>
      <c r="C12" s="19" t="s">
        <v>7</v>
      </c>
    </row>
    <row r="13" spans="1:3" x14ac:dyDescent="0.3">
      <c r="A13" s="15"/>
      <c r="B13" s="36"/>
      <c r="C13" s="19" t="s">
        <v>8</v>
      </c>
    </row>
    <row r="14" spans="1:3" x14ac:dyDescent="0.3">
      <c r="A14" s="15"/>
      <c r="B14" s="36"/>
      <c r="C14" s="19" t="s">
        <v>9</v>
      </c>
    </row>
    <row r="15" spans="1:3" x14ac:dyDescent="0.3">
      <c r="A15" s="15"/>
      <c r="B15" s="36"/>
      <c r="C15" s="19" t="s">
        <v>10</v>
      </c>
    </row>
    <row r="16" spans="1:3" x14ac:dyDescent="0.3">
      <c r="A16" s="15"/>
      <c r="B16" s="36"/>
      <c r="C16" s="19" t="s">
        <v>11</v>
      </c>
    </row>
    <row r="17" spans="1:3" x14ac:dyDescent="0.3">
      <c r="A17" s="15"/>
      <c r="B17" s="36"/>
      <c r="C17" s="17"/>
    </row>
    <row r="18" spans="1:3" x14ac:dyDescent="0.3">
      <c r="A18" s="15"/>
      <c r="B18" s="36" t="s">
        <v>298</v>
      </c>
      <c r="C18" s="19" t="s">
        <v>12</v>
      </c>
    </row>
    <row r="19" spans="1:3" ht="28.8" x14ac:dyDescent="0.3">
      <c r="A19" s="15"/>
      <c r="B19" s="36"/>
      <c r="C19" s="19" t="s">
        <v>13</v>
      </c>
    </row>
    <row r="20" spans="1:3" x14ac:dyDescent="0.3">
      <c r="A20" s="15"/>
      <c r="B20" s="36"/>
      <c r="C20" s="19" t="s">
        <v>14</v>
      </c>
    </row>
    <row r="21" spans="1:3" x14ac:dyDescent="0.3">
      <c r="A21" s="15"/>
      <c r="B21" s="36"/>
      <c r="C21" s="19" t="s">
        <v>15</v>
      </c>
    </row>
    <row r="22" spans="1:3" x14ac:dyDescent="0.3">
      <c r="A22" s="15"/>
      <c r="B22" s="36"/>
      <c r="C22" s="17"/>
    </row>
    <row r="23" spans="1:3" x14ac:dyDescent="0.3">
      <c r="A23" s="15"/>
      <c r="B23" s="36" t="s">
        <v>299</v>
      </c>
      <c r="C23" s="20" t="s">
        <v>16</v>
      </c>
    </row>
    <row r="24" spans="1:3" x14ac:dyDescent="0.3">
      <c r="A24" s="15"/>
      <c r="B24" s="36"/>
      <c r="C24" s="20" t="s">
        <v>17</v>
      </c>
    </row>
    <row r="25" spans="1:3" x14ac:dyDescent="0.3">
      <c r="A25" s="15"/>
      <c r="B25" s="36"/>
      <c r="C25" s="20" t="s">
        <v>1623</v>
      </c>
    </row>
    <row r="26" spans="1:3" x14ac:dyDescent="0.3">
      <c r="A26" s="15"/>
      <c r="B26" s="36"/>
      <c r="C26" s="20" t="s">
        <v>15</v>
      </c>
    </row>
    <row r="27" spans="1:3" x14ac:dyDescent="0.3">
      <c r="A27" s="15"/>
      <c r="B27" s="36"/>
      <c r="C27" s="17"/>
    </row>
    <row r="28" spans="1:3" x14ac:dyDescent="0.3">
      <c r="A28" s="15"/>
      <c r="B28" s="36" t="s">
        <v>300</v>
      </c>
      <c r="C28" s="20" t="s">
        <v>18</v>
      </c>
    </row>
    <row r="29" spans="1:3" x14ac:dyDescent="0.3">
      <c r="A29" s="15"/>
      <c r="B29" s="36"/>
      <c r="C29" s="20" t="s">
        <v>19</v>
      </c>
    </row>
    <row r="30" spans="1:3" x14ac:dyDescent="0.3">
      <c r="A30" s="15"/>
      <c r="B30" s="36"/>
      <c r="C30" s="20" t="s">
        <v>20</v>
      </c>
    </row>
    <row r="31" spans="1:3" x14ac:dyDescent="0.3">
      <c r="A31" s="15"/>
      <c r="B31" s="36"/>
      <c r="C31" s="20" t="s">
        <v>21</v>
      </c>
    </row>
    <row r="32" spans="1:3" x14ac:dyDescent="0.3">
      <c r="A32" s="15"/>
      <c r="B32" s="36"/>
      <c r="C32" s="20" t="s">
        <v>22</v>
      </c>
    </row>
    <row r="33" spans="1:3" x14ac:dyDescent="0.3">
      <c r="A33" s="15"/>
      <c r="B33" s="36"/>
      <c r="C33" s="20" t="s">
        <v>23</v>
      </c>
    </row>
    <row r="34" spans="1:3" x14ac:dyDescent="0.3">
      <c r="A34" s="15"/>
      <c r="B34" s="36"/>
      <c r="C34" s="20" t="s">
        <v>24</v>
      </c>
    </row>
    <row r="35" spans="1:3" x14ac:dyDescent="0.3">
      <c r="A35" s="15"/>
      <c r="B35" s="36"/>
      <c r="C35" s="20" t="s">
        <v>11</v>
      </c>
    </row>
    <row r="36" spans="1:3" x14ac:dyDescent="0.3">
      <c r="A36" s="15"/>
      <c r="B36" s="36"/>
      <c r="C36" s="17"/>
    </row>
    <row r="37" spans="1:3" x14ac:dyDescent="0.3">
      <c r="A37" s="15"/>
      <c r="B37" s="36" t="s">
        <v>301</v>
      </c>
      <c r="C37" s="20" t="s">
        <v>25</v>
      </c>
    </row>
    <row r="38" spans="1:3" x14ac:dyDescent="0.3">
      <c r="A38" s="15"/>
      <c r="B38" s="36"/>
      <c r="C38" s="20" t="s">
        <v>26</v>
      </c>
    </row>
    <row r="39" spans="1:3" x14ac:dyDescent="0.3">
      <c r="A39" s="15"/>
      <c r="B39" s="36"/>
      <c r="C39" s="20" t="s">
        <v>15</v>
      </c>
    </row>
    <row r="40" spans="1:3" x14ac:dyDescent="0.3">
      <c r="A40" s="15"/>
      <c r="B40" s="36"/>
      <c r="C40" s="17"/>
    </row>
    <row r="41" spans="1:3" x14ac:dyDescent="0.3">
      <c r="A41" s="15"/>
      <c r="B41" s="36" t="s">
        <v>302</v>
      </c>
      <c r="C41" s="22" t="s">
        <v>1851</v>
      </c>
    </row>
    <row r="42" spans="1:3" x14ac:dyDescent="0.3">
      <c r="A42" s="15"/>
      <c r="B42" s="36"/>
      <c r="C42" s="17" t="s">
        <v>305</v>
      </c>
    </row>
    <row r="43" spans="1:3" x14ac:dyDescent="0.3">
      <c r="A43" s="15"/>
      <c r="B43" s="36" t="s">
        <v>303</v>
      </c>
      <c r="C43" s="22" t="s">
        <v>1852</v>
      </c>
    </row>
    <row r="44" spans="1:3" x14ac:dyDescent="0.3">
      <c r="A44" s="15"/>
      <c r="B44" s="36"/>
      <c r="C44" s="17" t="s">
        <v>305</v>
      </c>
    </row>
    <row r="45" spans="1:3" x14ac:dyDescent="0.3">
      <c r="A45" s="15"/>
      <c r="B45" s="36" t="s">
        <v>304</v>
      </c>
      <c r="C45" s="22" t="s">
        <v>1853</v>
      </c>
    </row>
    <row r="46" spans="1:3" x14ac:dyDescent="0.3">
      <c r="A46" s="15"/>
      <c r="B46" s="36"/>
      <c r="C46" s="17" t="s">
        <v>305</v>
      </c>
    </row>
    <row r="47" spans="1:3" x14ac:dyDescent="0.3">
      <c r="A47" s="15"/>
      <c r="B47" s="36"/>
      <c r="C47" s="17"/>
    </row>
    <row r="48" spans="1:3" x14ac:dyDescent="0.3">
      <c r="A48" s="15"/>
      <c r="B48" s="36" t="s">
        <v>306</v>
      </c>
      <c r="C48" s="21" t="s">
        <v>307</v>
      </c>
    </row>
    <row r="49" spans="1:3" x14ac:dyDescent="0.3">
      <c r="A49" s="15"/>
      <c r="B49" s="36"/>
      <c r="C49" s="21" t="s">
        <v>308</v>
      </c>
    </row>
    <row r="50" spans="1:3" x14ac:dyDescent="0.3">
      <c r="A50" s="15"/>
      <c r="B50" s="36"/>
      <c r="C50" s="21" t="s">
        <v>309</v>
      </c>
    </row>
    <row r="51" spans="1:3" x14ac:dyDescent="0.3">
      <c r="A51" s="15"/>
      <c r="B51" s="36"/>
      <c r="C51" s="21" t="s">
        <v>310</v>
      </c>
    </row>
    <row r="52" spans="1:3" x14ac:dyDescent="0.3">
      <c r="A52" s="15"/>
      <c r="B52" s="36"/>
      <c r="C52" s="21" t="s">
        <v>311</v>
      </c>
    </row>
    <row r="53" spans="1:3" x14ac:dyDescent="0.3">
      <c r="A53" s="15"/>
      <c r="B53" s="36"/>
      <c r="C53" s="17"/>
    </row>
    <row r="54" spans="1:3" x14ac:dyDescent="0.3">
      <c r="A54" s="15"/>
      <c r="B54" s="36" t="s">
        <v>312</v>
      </c>
      <c r="C54" s="20" t="s">
        <v>28</v>
      </c>
    </row>
    <row r="55" spans="1:3" x14ac:dyDescent="0.3">
      <c r="A55" s="15"/>
      <c r="B55" s="36"/>
      <c r="C55" s="20" t="s">
        <v>29</v>
      </c>
    </row>
    <row r="56" spans="1:3" x14ac:dyDescent="0.3">
      <c r="A56" s="15"/>
      <c r="B56" s="36"/>
      <c r="C56" s="20" t="s">
        <v>15</v>
      </c>
    </row>
    <row r="57" spans="1:3" x14ac:dyDescent="0.3">
      <c r="A57" s="15"/>
      <c r="B57" s="36"/>
      <c r="C57" s="17"/>
    </row>
    <row r="58" spans="1:3" x14ac:dyDescent="0.3">
      <c r="A58" s="15"/>
      <c r="B58" s="36" t="s">
        <v>313</v>
      </c>
      <c r="C58" s="20" t="s">
        <v>30</v>
      </c>
    </row>
    <row r="59" spans="1:3" x14ac:dyDescent="0.3">
      <c r="A59" s="15"/>
      <c r="B59" s="36"/>
      <c r="C59" s="20" t="s">
        <v>31</v>
      </c>
    </row>
    <row r="60" spans="1:3" x14ac:dyDescent="0.3">
      <c r="A60" s="15"/>
      <c r="B60" s="36"/>
      <c r="C60" s="20" t="s">
        <v>15</v>
      </c>
    </row>
    <row r="61" spans="1:3" x14ac:dyDescent="0.3">
      <c r="A61" s="15"/>
      <c r="B61" s="36"/>
      <c r="C61" s="17"/>
    </row>
    <row r="62" spans="1:3" x14ac:dyDescent="0.3">
      <c r="A62" s="15"/>
      <c r="B62" s="36" t="s">
        <v>314</v>
      </c>
      <c r="C62" s="20" t="s">
        <v>32</v>
      </c>
    </row>
    <row r="63" spans="1:3" x14ac:dyDescent="0.3">
      <c r="A63" s="15"/>
      <c r="B63" s="36"/>
      <c r="C63" s="20" t="s">
        <v>33</v>
      </c>
    </row>
    <row r="64" spans="1:3" x14ac:dyDescent="0.3">
      <c r="A64" s="15"/>
      <c r="B64" s="36"/>
      <c r="C64" s="20" t="s">
        <v>34</v>
      </c>
    </row>
    <row r="65" spans="1:3" x14ac:dyDescent="0.3">
      <c r="A65" s="15"/>
      <c r="B65" s="36"/>
      <c r="C65" s="20" t="s">
        <v>35</v>
      </c>
    </row>
    <row r="66" spans="1:3" x14ac:dyDescent="0.3">
      <c r="A66" s="15"/>
      <c r="B66" s="36"/>
      <c r="C66" s="17"/>
    </row>
    <row r="67" spans="1:3" x14ac:dyDescent="0.3">
      <c r="A67" s="15"/>
      <c r="B67" s="36" t="s">
        <v>315</v>
      </c>
      <c r="C67" s="20" t="s">
        <v>36</v>
      </c>
    </row>
    <row r="68" spans="1:3" x14ac:dyDescent="0.3">
      <c r="A68" s="15"/>
      <c r="B68" s="36"/>
      <c r="C68" s="20" t="s">
        <v>37</v>
      </c>
    </row>
    <row r="69" spans="1:3" x14ac:dyDescent="0.3">
      <c r="A69" s="15"/>
      <c r="B69" s="36"/>
      <c r="C69" s="20" t="s">
        <v>38</v>
      </c>
    </row>
    <row r="70" spans="1:3" x14ac:dyDescent="0.3">
      <c r="A70" s="15"/>
      <c r="B70" s="36"/>
      <c r="C70" s="17"/>
    </row>
    <row r="71" spans="1:3" x14ac:dyDescent="0.3">
      <c r="A71" s="15"/>
      <c r="B71" s="36" t="s">
        <v>316</v>
      </c>
      <c r="C71" s="20" t="s">
        <v>318</v>
      </c>
    </row>
    <row r="72" spans="1:3" ht="28.8" x14ac:dyDescent="0.3">
      <c r="A72" s="15"/>
      <c r="B72" s="36"/>
      <c r="C72" s="20" t="s">
        <v>319</v>
      </c>
    </row>
    <row r="73" spans="1:3" x14ac:dyDescent="0.3">
      <c r="A73" s="15"/>
      <c r="B73" s="36"/>
      <c r="C73" s="20" t="s">
        <v>320</v>
      </c>
    </row>
    <row r="74" spans="1:3" ht="28.8" x14ac:dyDescent="0.3">
      <c r="A74" s="15"/>
      <c r="B74" s="36"/>
      <c r="C74" s="20" t="s">
        <v>317</v>
      </c>
    </row>
    <row r="75" spans="1:3" x14ac:dyDescent="0.3">
      <c r="A75" s="15"/>
      <c r="B75" s="36"/>
      <c r="C75" s="20" t="s">
        <v>11</v>
      </c>
    </row>
    <row r="76" spans="1:3" x14ac:dyDescent="0.3">
      <c r="A76" s="15"/>
      <c r="B76" s="36"/>
      <c r="C76" s="17"/>
    </row>
    <row r="77" spans="1:3" x14ac:dyDescent="0.3">
      <c r="A77" s="15"/>
      <c r="B77" s="36" t="s">
        <v>321</v>
      </c>
      <c r="C77" s="20" t="s">
        <v>39</v>
      </c>
    </row>
    <row r="78" spans="1:3" x14ac:dyDescent="0.3">
      <c r="A78" s="15"/>
      <c r="B78" s="36"/>
      <c r="C78" s="20" t="s">
        <v>40</v>
      </c>
    </row>
    <row r="79" spans="1:3" x14ac:dyDescent="0.3">
      <c r="A79" s="15"/>
      <c r="B79" s="36"/>
      <c r="C79" s="20" t="s">
        <v>15</v>
      </c>
    </row>
    <row r="80" spans="1:3" x14ac:dyDescent="0.3">
      <c r="A80" s="15"/>
      <c r="B80" s="36"/>
      <c r="C80" s="17"/>
    </row>
    <row r="81" spans="1:3" ht="28.8" x14ac:dyDescent="0.3">
      <c r="A81" s="15"/>
      <c r="B81" s="36" t="s">
        <v>322</v>
      </c>
      <c r="C81" s="20" t="s">
        <v>323</v>
      </c>
    </row>
    <row r="82" spans="1:3" x14ac:dyDescent="0.3">
      <c r="A82" s="15"/>
      <c r="B82" s="36"/>
      <c r="C82" s="20" t="s">
        <v>324</v>
      </c>
    </row>
    <row r="83" spans="1:3" ht="28.8" x14ac:dyDescent="0.3">
      <c r="A83" s="15"/>
      <c r="B83" s="36"/>
      <c r="C83" s="20" t="s">
        <v>326</v>
      </c>
    </row>
    <row r="84" spans="1:3" x14ac:dyDescent="0.3">
      <c r="A84" s="15"/>
      <c r="B84" s="36"/>
      <c r="C84" s="20" t="s">
        <v>325</v>
      </c>
    </row>
    <row r="85" spans="1:3" x14ac:dyDescent="0.3">
      <c r="A85" s="15"/>
      <c r="B85" s="36"/>
      <c r="C85" s="17"/>
    </row>
    <row r="86" spans="1:3" x14ac:dyDescent="0.3">
      <c r="A86" s="15"/>
      <c r="B86" s="36"/>
      <c r="C86" s="17"/>
    </row>
    <row r="87" spans="1:3" x14ac:dyDescent="0.3">
      <c r="A87" s="15"/>
      <c r="B87" s="36" t="s">
        <v>1854</v>
      </c>
      <c r="C87" s="17">
        <v>2020</v>
      </c>
    </row>
    <row r="88" spans="1:3" x14ac:dyDescent="0.3">
      <c r="A88" s="15"/>
      <c r="B88" s="36"/>
      <c r="C88" s="17">
        <v>2021</v>
      </c>
    </row>
    <row r="89" spans="1:3" x14ac:dyDescent="0.3">
      <c r="A89" s="15"/>
      <c r="B89" s="36"/>
      <c r="C89" s="17">
        <v>2022</v>
      </c>
    </row>
    <row r="90" spans="1:3" x14ac:dyDescent="0.3">
      <c r="A90" s="15"/>
      <c r="B90" s="36"/>
      <c r="C90" s="17">
        <v>2023</v>
      </c>
    </row>
    <row r="91" spans="1:3" x14ac:dyDescent="0.3">
      <c r="A91" s="15"/>
      <c r="B91" s="36"/>
      <c r="C91" s="17">
        <v>2024</v>
      </c>
    </row>
    <row r="92" spans="1:3" ht="15" thickBot="1" x14ac:dyDescent="0.35">
      <c r="A92" s="16" t="s">
        <v>327</v>
      </c>
      <c r="B92" s="37"/>
      <c r="C92" s="18"/>
    </row>
  </sheetData>
  <pageMargins left="0.7" right="0.7" top="0.75" bottom="0.75" header="0.3" footer="0.3"/>
  <pageSetup paperSize="9" orientation="portrait" r:id="rId1"/>
  <headerFooter>
    <oddHeader>&amp;L&amp;"Calibri"&amp;10&amp;K317100Interno - Internal&amp;1#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FA525-4A24-484D-B39D-405595182C25}">
  <sheetPr codeName="Sheet4"/>
  <dimension ref="A1:D252"/>
  <sheetViews>
    <sheetView workbookViewId="0">
      <selection activeCell="A24" sqref="A24"/>
    </sheetView>
  </sheetViews>
  <sheetFormatPr defaultRowHeight="14.4" x14ac:dyDescent="0.3"/>
  <cols>
    <col min="1" max="1" width="39" bestFit="1" customWidth="1"/>
    <col min="2" max="2" width="9.109375" style="12"/>
    <col min="3" max="3" width="15.33203125" customWidth="1"/>
    <col min="4" max="4" width="22.44140625" customWidth="1"/>
  </cols>
  <sheetData>
    <row r="1" spans="1:4" s="10" customFormat="1" x14ac:dyDescent="0.3">
      <c r="A1" s="10" t="s">
        <v>224</v>
      </c>
      <c r="B1" s="11"/>
      <c r="C1"/>
      <c r="D1"/>
    </row>
    <row r="2" spans="1:4" x14ac:dyDescent="0.3">
      <c r="A2" s="10" t="s">
        <v>125</v>
      </c>
    </row>
    <row r="3" spans="1:4" x14ac:dyDescent="0.3">
      <c r="A3" s="10" t="s">
        <v>275</v>
      </c>
    </row>
    <row r="4" spans="1:4" x14ac:dyDescent="0.3">
      <c r="A4" s="10" t="s">
        <v>282</v>
      </c>
    </row>
    <row r="5" spans="1:4" x14ac:dyDescent="0.3">
      <c r="A5" s="10" t="s">
        <v>231</v>
      </c>
    </row>
    <row r="6" spans="1:4" x14ac:dyDescent="0.3">
      <c r="A6" s="10" t="s">
        <v>128</v>
      </c>
    </row>
    <row r="7" spans="1:4" x14ac:dyDescent="0.3">
      <c r="A7" s="10" t="s">
        <v>123</v>
      </c>
    </row>
    <row r="8" spans="1:4" x14ac:dyDescent="0.3">
      <c r="A8" s="10" t="s">
        <v>89</v>
      </c>
    </row>
    <row r="9" spans="1:4" x14ac:dyDescent="0.3">
      <c r="A9" s="10" t="s">
        <v>126</v>
      </c>
    </row>
    <row r="10" spans="1:4" x14ac:dyDescent="0.3">
      <c r="A10" s="10" t="s">
        <v>75</v>
      </c>
    </row>
    <row r="11" spans="1:4" x14ac:dyDescent="0.3">
      <c r="A11" s="10" t="s">
        <v>82</v>
      </c>
    </row>
    <row r="12" spans="1:4" x14ac:dyDescent="0.3">
      <c r="A12" s="10" t="s">
        <v>221</v>
      </c>
    </row>
    <row r="13" spans="1:4" x14ac:dyDescent="0.3">
      <c r="A13" s="10" t="s">
        <v>127</v>
      </c>
    </row>
    <row r="14" spans="1:4" x14ac:dyDescent="0.3">
      <c r="A14" s="10" t="s">
        <v>90</v>
      </c>
    </row>
    <row r="15" spans="1:4" x14ac:dyDescent="0.3">
      <c r="A15" s="10" t="s">
        <v>129</v>
      </c>
    </row>
    <row r="16" spans="1:4" x14ac:dyDescent="0.3">
      <c r="A16" s="10" t="s">
        <v>281</v>
      </c>
    </row>
    <row r="17" spans="1:1" x14ac:dyDescent="0.3">
      <c r="A17" s="10" t="s">
        <v>130</v>
      </c>
    </row>
    <row r="18" spans="1:1" x14ac:dyDescent="0.3">
      <c r="A18" s="10" t="s">
        <v>138</v>
      </c>
    </row>
    <row r="19" spans="1:1" x14ac:dyDescent="0.3">
      <c r="A19" s="10" t="s">
        <v>134</v>
      </c>
    </row>
    <row r="20" spans="1:1" x14ac:dyDescent="0.3">
      <c r="A20" s="10" t="s">
        <v>91</v>
      </c>
    </row>
    <row r="21" spans="1:1" x14ac:dyDescent="0.3">
      <c r="A21" s="10" t="s">
        <v>209</v>
      </c>
    </row>
    <row r="22" spans="1:1" x14ac:dyDescent="0.3">
      <c r="A22" s="10" t="s">
        <v>131</v>
      </c>
    </row>
    <row r="23" spans="1:1" x14ac:dyDescent="0.3">
      <c r="A23" s="10" t="s">
        <v>141</v>
      </c>
    </row>
    <row r="24" spans="1:1" x14ac:dyDescent="0.3">
      <c r="A24" s="10" t="s">
        <v>94</v>
      </c>
    </row>
    <row r="25" spans="1:1" x14ac:dyDescent="0.3">
      <c r="A25" s="10" t="s">
        <v>227</v>
      </c>
    </row>
    <row r="26" spans="1:1" x14ac:dyDescent="0.3">
      <c r="A26" s="10" t="s">
        <v>135</v>
      </c>
    </row>
    <row r="27" spans="1:1" x14ac:dyDescent="0.3">
      <c r="A27" s="10" t="s">
        <v>140</v>
      </c>
    </row>
    <row r="28" spans="1:1" x14ac:dyDescent="0.3">
      <c r="A28" s="10" t="s">
        <v>133</v>
      </c>
    </row>
    <row r="29" spans="1:1" x14ac:dyDescent="0.3">
      <c r="A29" s="10" t="s">
        <v>93</v>
      </c>
    </row>
    <row r="30" spans="1:1" x14ac:dyDescent="0.3">
      <c r="A30" s="10" t="s">
        <v>212</v>
      </c>
    </row>
    <row r="31" spans="1:1" x14ac:dyDescent="0.3">
      <c r="A31" s="10" t="s">
        <v>88</v>
      </c>
    </row>
    <row r="32" spans="1:1" x14ac:dyDescent="0.3">
      <c r="A32" s="10" t="s">
        <v>228</v>
      </c>
    </row>
    <row r="33" spans="1:1" x14ac:dyDescent="0.3">
      <c r="A33" s="10" t="s">
        <v>149</v>
      </c>
    </row>
    <row r="34" spans="1:1" x14ac:dyDescent="0.3">
      <c r="A34" s="10" t="s">
        <v>137</v>
      </c>
    </row>
    <row r="35" spans="1:1" x14ac:dyDescent="0.3">
      <c r="A35" s="10" t="s">
        <v>229</v>
      </c>
    </row>
    <row r="36" spans="1:1" x14ac:dyDescent="0.3">
      <c r="A36" s="10" t="s">
        <v>136</v>
      </c>
    </row>
    <row r="37" spans="1:1" x14ac:dyDescent="0.3">
      <c r="A37" s="10" t="s">
        <v>132</v>
      </c>
    </row>
    <row r="38" spans="1:1" x14ac:dyDescent="0.3">
      <c r="A38" s="10" t="s">
        <v>92</v>
      </c>
    </row>
    <row r="39" spans="1:1" x14ac:dyDescent="0.3">
      <c r="A39" s="10" t="s">
        <v>139</v>
      </c>
    </row>
    <row r="40" spans="1:1" x14ac:dyDescent="0.3">
      <c r="A40" s="10" t="s">
        <v>214</v>
      </c>
    </row>
    <row r="41" spans="1:1" x14ac:dyDescent="0.3">
      <c r="A41" s="10" t="s">
        <v>95</v>
      </c>
    </row>
    <row r="42" spans="1:1" x14ac:dyDescent="0.3">
      <c r="A42" s="10" t="s">
        <v>144</v>
      </c>
    </row>
    <row r="43" spans="1:1" x14ac:dyDescent="0.3">
      <c r="A43" s="10" t="s">
        <v>210</v>
      </c>
    </row>
    <row r="44" spans="1:1" x14ac:dyDescent="0.3">
      <c r="A44" s="10" t="s">
        <v>44</v>
      </c>
    </row>
    <row r="45" spans="1:1" x14ac:dyDescent="0.3">
      <c r="A45" s="10" t="s">
        <v>150</v>
      </c>
    </row>
    <row r="46" spans="1:1" x14ac:dyDescent="0.3">
      <c r="A46" s="10" t="s">
        <v>230</v>
      </c>
    </row>
    <row r="47" spans="1:1" x14ac:dyDescent="0.3">
      <c r="A47" s="10" t="s">
        <v>87</v>
      </c>
    </row>
    <row r="48" spans="1:1" x14ac:dyDescent="0.3">
      <c r="A48" s="10" t="s">
        <v>151</v>
      </c>
    </row>
    <row r="49" spans="1:1" x14ac:dyDescent="0.3">
      <c r="A49" s="10" t="s">
        <v>61</v>
      </c>
    </row>
    <row r="50" spans="1:1" x14ac:dyDescent="0.3">
      <c r="A50" s="10" t="s">
        <v>62</v>
      </c>
    </row>
    <row r="51" spans="1:1" x14ac:dyDescent="0.3">
      <c r="A51" s="10" t="s">
        <v>152</v>
      </c>
    </row>
    <row r="52" spans="1:1" x14ac:dyDescent="0.3">
      <c r="A52" s="10" t="s">
        <v>153</v>
      </c>
    </row>
    <row r="53" spans="1:1" x14ac:dyDescent="0.3">
      <c r="A53" s="10" t="s">
        <v>255</v>
      </c>
    </row>
    <row r="54" spans="1:1" x14ac:dyDescent="0.3">
      <c r="A54" s="10" t="s">
        <v>155</v>
      </c>
    </row>
    <row r="55" spans="1:1" x14ac:dyDescent="0.3">
      <c r="A55" s="10" t="s">
        <v>96</v>
      </c>
    </row>
    <row r="56" spans="1:1" x14ac:dyDescent="0.3">
      <c r="A56" s="10" t="s">
        <v>165</v>
      </c>
    </row>
    <row r="57" spans="1:1" x14ac:dyDescent="0.3">
      <c r="A57" s="10" t="s">
        <v>232</v>
      </c>
    </row>
    <row r="58" spans="1:1" x14ac:dyDescent="0.3">
      <c r="A58" s="10" t="s">
        <v>154</v>
      </c>
    </row>
    <row r="59" spans="1:1" x14ac:dyDescent="0.3">
      <c r="A59" s="10" t="s">
        <v>76</v>
      </c>
    </row>
    <row r="60" spans="1:1" x14ac:dyDescent="0.3">
      <c r="A60" s="10" t="s">
        <v>70</v>
      </c>
    </row>
    <row r="61" spans="1:1" x14ac:dyDescent="0.3">
      <c r="A61" s="10" t="s">
        <v>208</v>
      </c>
    </row>
    <row r="62" spans="1:1" x14ac:dyDescent="0.3">
      <c r="A62" s="10" t="s">
        <v>97</v>
      </c>
    </row>
    <row r="63" spans="1:1" x14ac:dyDescent="0.3">
      <c r="A63" s="10" t="s">
        <v>218</v>
      </c>
    </row>
    <row r="64" spans="1:1" x14ac:dyDescent="0.3">
      <c r="A64" s="10" t="s">
        <v>157</v>
      </c>
    </row>
    <row r="65" spans="1:1" x14ac:dyDescent="0.3">
      <c r="A65" s="10" t="s">
        <v>101</v>
      </c>
    </row>
    <row r="66" spans="1:1" x14ac:dyDescent="0.3">
      <c r="A66" s="10" t="s">
        <v>233</v>
      </c>
    </row>
    <row r="67" spans="1:1" x14ac:dyDescent="0.3">
      <c r="A67" s="10" t="s">
        <v>159</v>
      </c>
    </row>
    <row r="68" spans="1:1" x14ac:dyDescent="0.3">
      <c r="A68" s="10" t="s">
        <v>83</v>
      </c>
    </row>
    <row r="69" spans="1:1" x14ac:dyDescent="0.3">
      <c r="A69" s="10" t="s">
        <v>99</v>
      </c>
    </row>
    <row r="70" spans="1:1" x14ac:dyDescent="0.3">
      <c r="A70" s="10" t="s">
        <v>45</v>
      </c>
    </row>
    <row r="71" spans="1:1" x14ac:dyDescent="0.3">
      <c r="A71" s="10" t="s">
        <v>160</v>
      </c>
    </row>
    <row r="72" spans="1:1" x14ac:dyDescent="0.3">
      <c r="A72" s="10" t="s">
        <v>98</v>
      </c>
    </row>
    <row r="73" spans="1:1" x14ac:dyDescent="0.3">
      <c r="A73" s="10" t="s">
        <v>272</v>
      </c>
    </row>
    <row r="74" spans="1:1" x14ac:dyDescent="0.3">
      <c r="A74" s="10" t="s">
        <v>163</v>
      </c>
    </row>
    <row r="75" spans="1:1" x14ac:dyDescent="0.3">
      <c r="A75" s="10" t="s">
        <v>166</v>
      </c>
    </row>
    <row r="76" spans="1:1" x14ac:dyDescent="0.3">
      <c r="A76" s="10" t="s">
        <v>235</v>
      </c>
    </row>
    <row r="77" spans="1:1" x14ac:dyDescent="0.3">
      <c r="A77" s="10" t="s">
        <v>286</v>
      </c>
    </row>
    <row r="78" spans="1:1" x14ac:dyDescent="0.3">
      <c r="A78" s="10" t="s">
        <v>234</v>
      </c>
    </row>
    <row r="79" spans="1:1" x14ac:dyDescent="0.3">
      <c r="A79" s="10" t="s">
        <v>164</v>
      </c>
    </row>
    <row r="80" spans="1:1" x14ac:dyDescent="0.3">
      <c r="A80" s="10" t="s">
        <v>236</v>
      </c>
    </row>
    <row r="81" spans="1:1" x14ac:dyDescent="0.3">
      <c r="A81" s="10" t="s">
        <v>162</v>
      </c>
    </row>
    <row r="82" spans="1:1" x14ac:dyDescent="0.3">
      <c r="A82" s="10" t="s">
        <v>168</v>
      </c>
    </row>
    <row r="83" spans="1:1" x14ac:dyDescent="0.3">
      <c r="A83" s="10" t="s">
        <v>84</v>
      </c>
    </row>
    <row r="84" spans="1:1" x14ac:dyDescent="0.3">
      <c r="A84" s="10" t="s">
        <v>237</v>
      </c>
    </row>
    <row r="85" spans="1:1" x14ac:dyDescent="0.3">
      <c r="A85" s="10" t="s">
        <v>201</v>
      </c>
    </row>
    <row r="86" spans="1:1" x14ac:dyDescent="0.3">
      <c r="A86" s="10" t="s">
        <v>225</v>
      </c>
    </row>
    <row r="87" spans="1:1" x14ac:dyDescent="0.3">
      <c r="A87" s="10" t="s">
        <v>77</v>
      </c>
    </row>
    <row r="88" spans="1:1" x14ac:dyDescent="0.3">
      <c r="A88" s="10" t="s">
        <v>170</v>
      </c>
    </row>
    <row r="89" spans="1:1" x14ac:dyDescent="0.3">
      <c r="A89" s="10" t="s">
        <v>169</v>
      </c>
    </row>
    <row r="90" spans="1:1" x14ac:dyDescent="0.3">
      <c r="A90" s="10" t="s">
        <v>238</v>
      </c>
    </row>
    <row r="91" spans="1:1" x14ac:dyDescent="0.3">
      <c r="A91" s="10" t="s">
        <v>202</v>
      </c>
    </row>
    <row r="92" spans="1:1" x14ac:dyDescent="0.3">
      <c r="A92" s="10" t="s">
        <v>172</v>
      </c>
    </row>
    <row r="93" spans="1:1" x14ac:dyDescent="0.3">
      <c r="A93" s="10" t="s">
        <v>174</v>
      </c>
    </row>
    <row r="94" spans="1:1" x14ac:dyDescent="0.3">
      <c r="A94" s="10" t="s">
        <v>273</v>
      </c>
    </row>
    <row r="95" spans="1:1" x14ac:dyDescent="0.3">
      <c r="A95" s="10" t="s">
        <v>239</v>
      </c>
    </row>
    <row r="96" spans="1:1" x14ac:dyDescent="0.3">
      <c r="A96" s="10" t="s">
        <v>219</v>
      </c>
    </row>
    <row r="97" spans="1:1" x14ac:dyDescent="0.3">
      <c r="A97" s="10" t="s">
        <v>173</v>
      </c>
    </row>
    <row r="98" spans="1:1" x14ac:dyDescent="0.3">
      <c r="A98" s="10" t="s">
        <v>284</v>
      </c>
    </row>
    <row r="99" spans="1:1" x14ac:dyDescent="0.3">
      <c r="A99" s="10" t="s">
        <v>240</v>
      </c>
    </row>
    <row r="100" spans="1:1" x14ac:dyDescent="0.3">
      <c r="A100" s="10" t="s">
        <v>175</v>
      </c>
    </row>
    <row r="101" spans="1:1" x14ac:dyDescent="0.3">
      <c r="A101" s="10" t="s">
        <v>177</v>
      </c>
    </row>
    <row r="102" spans="1:1" x14ac:dyDescent="0.3">
      <c r="A102" s="10" t="s">
        <v>65</v>
      </c>
    </row>
    <row r="103" spans="1:1" x14ac:dyDescent="0.3">
      <c r="A103" s="10" t="s">
        <v>241</v>
      </c>
    </row>
    <row r="104" spans="1:1" x14ac:dyDescent="0.3">
      <c r="A104" s="10" t="s">
        <v>176</v>
      </c>
    </row>
    <row r="105" spans="1:1" x14ac:dyDescent="0.3">
      <c r="A105" s="10" t="s">
        <v>68</v>
      </c>
    </row>
    <row r="106" spans="1:1" x14ac:dyDescent="0.3">
      <c r="A106" s="10" t="s">
        <v>167</v>
      </c>
    </row>
    <row r="107" spans="1:1" x14ac:dyDescent="0.3">
      <c r="A107" s="10" t="s">
        <v>226</v>
      </c>
    </row>
    <row r="108" spans="1:1" x14ac:dyDescent="0.3">
      <c r="A108" s="10" t="s">
        <v>242</v>
      </c>
    </row>
    <row r="109" spans="1:1" x14ac:dyDescent="0.3">
      <c r="A109" s="10" t="s">
        <v>203</v>
      </c>
    </row>
    <row r="110" spans="1:1" x14ac:dyDescent="0.3">
      <c r="A110" s="10" t="s">
        <v>283</v>
      </c>
    </row>
    <row r="111" spans="1:1" x14ac:dyDescent="0.3">
      <c r="A111" s="10" t="s">
        <v>142</v>
      </c>
    </row>
    <row r="112" spans="1:1" x14ac:dyDescent="0.3">
      <c r="A112" s="10" t="s">
        <v>107</v>
      </c>
    </row>
    <row r="113" spans="1:1" x14ac:dyDescent="0.3">
      <c r="A113" s="10" t="s">
        <v>182</v>
      </c>
    </row>
    <row r="114" spans="1:1" x14ac:dyDescent="0.3">
      <c r="A114" s="10" t="s">
        <v>178</v>
      </c>
    </row>
    <row r="115" spans="1:1" x14ac:dyDescent="0.3">
      <c r="A115" s="10" t="s">
        <v>78</v>
      </c>
    </row>
    <row r="116" spans="1:1" x14ac:dyDescent="0.3">
      <c r="A116" s="10" t="s">
        <v>51</v>
      </c>
    </row>
    <row r="117" spans="1:1" x14ac:dyDescent="0.3">
      <c r="A117" s="10" t="s">
        <v>222</v>
      </c>
    </row>
    <row r="118" spans="1:1" x14ac:dyDescent="0.3">
      <c r="A118" s="10" t="s">
        <v>243</v>
      </c>
    </row>
    <row r="119" spans="1:1" x14ac:dyDescent="0.3">
      <c r="A119" s="10" t="s">
        <v>145</v>
      </c>
    </row>
    <row r="120" spans="1:1" x14ac:dyDescent="0.3">
      <c r="A120" s="10" t="s">
        <v>287</v>
      </c>
    </row>
    <row r="121" spans="1:1" x14ac:dyDescent="0.3">
      <c r="A121" s="10" t="s">
        <v>143</v>
      </c>
    </row>
    <row r="122" spans="1:1" x14ac:dyDescent="0.3">
      <c r="A122" s="10" t="s">
        <v>285</v>
      </c>
    </row>
    <row r="123" spans="1:1" x14ac:dyDescent="0.3">
      <c r="A123" s="10" t="s">
        <v>180</v>
      </c>
    </row>
    <row r="124" spans="1:1" x14ac:dyDescent="0.3">
      <c r="A124" s="10" t="s">
        <v>244</v>
      </c>
    </row>
    <row r="125" spans="1:1" x14ac:dyDescent="0.3">
      <c r="A125" s="10" t="s">
        <v>278</v>
      </c>
    </row>
    <row r="126" spans="1:1" x14ac:dyDescent="0.3">
      <c r="A126" s="10" t="s">
        <v>146</v>
      </c>
    </row>
    <row r="127" spans="1:1" x14ac:dyDescent="0.3">
      <c r="A127" s="10" t="s">
        <v>147</v>
      </c>
    </row>
    <row r="128" spans="1:1" x14ac:dyDescent="0.3">
      <c r="A128" s="10" t="s">
        <v>181</v>
      </c>
    </row>
    <row r="129" spans="1:1" x14ac:dyDescent="0.3">
      <c r="A129" s="10" t="s">
        <v>245</v>
      </c>
    </row>
    <row r="130" spans="1:1" x14ac:dyDescent="0.3">
      <c r="A130" s="10" t="s">
        <v>187</v>
      </c>
    </row>
    <row r="131" spans="1:1" x14ac:dyDescent="0.3">
      <c r="A131" s="10" t="s">
        <v>79</v>
      </c>
    </row>
    <row r="132" spans="1:1" x14ac:dyDescent="0.3">
      <c r="A132" s="10" t="s">
        <v>183</v>
      </c>
    </row>
    <row r="133" spans="1:1" x14ac:dyDescent="0.3">
      <c r="A133" s="10" t="s">
        <v>185</v>
      </c>
    </row>
    <row r="134" spans="1:1" x14ac:dyDescent="0.3">
      <c r="A134" s="10" t="s">
        <v>220</v>
      </c>
    </row>
    <row r="135" spans="1:1" x14ac:dyDescent="0.3">
      <c r="A135" s="10" t="s">
        <v>246</v>
      </c>
    </row>
    <row r="136" spans="1:1" x14ac:dyDescent="0.3">
      <c r="A136" s="10" t="s">
        <v>186</v>
      </c>
    </row>
    <row r="137" spans="1:1" x14ac:dyDescent="0.3">
      <c r="A137" s="10" t="s">
        <v>288</v>
      </c>
    </row>
    <row r="138" spans="1:1" x14ac:dyDescent="0.3">
      <c r="A138" s="10" t="s">
        <v>280</v>
      </c>
    </row>
    <row r="139" spans="1:1" x14ac:dyDescent="0.3">
      <c r="A139" s="10" t="s">
        <v>190</v>
      </c>
    </row>
    <row r="140" spans="1:1" x14ac:dyDescent="0.3">
      <c r="A140" s="10" t="s">
        <v>171</v>
      </c>
    </row>
    <row r="141" spans="1:1" x14ac:dyDescent="0.3">
      <c r="A141" s="10" t="s">
        <v>248</v>
      </c>
    </row>
    <row r="142" spans="1:1" x14ac:dyDescent="0.3">
      <c r="A142" s="10" t="s">
        <v>195</v>
      </c>
    </row>
    <row r="143" spans="1:1" x14ac:dyDescent="0.3">
      <c r="A143" s="10" t="s">
        <v>73</v>
      </c>
    </row>
    <row r="144" spans="1:1" x14ac:dyDescent="0.3">
      <c r="A144" s="10" t="s">
        <v>206</v>
      </c>
    </row>
    <row r="145" spans="1:1" x14ac:dyDescent="0.3">
      <c r="A145" s="10" t="s">
        <v>72</v>
      </c>
    </row>
    <row r="146" spans="1:1" x14ac:dyDescent="0.3">
      <c r="A146" s="10" t="s">
        <v>194</v>
      </c>
    </row>
    <row r="147" spans="1:1" x14ac:dyDescent="0.3">
      <c r="A147" s="10" t="s">
        <v>289</v>
      </c>
    </row>
    <row r="148" spans="1:1" x14ac:dyDescent="0.3">
      <c r="A148" s="10" t="s">
        <v>85</v>
      </c>
    </row>
    <row r="149" spans="1:1" x14ac:dyDescent="0.3">
      <c r="A149" s="10" t="s">
        <v>192</v>
      </c>
    </row>
    <row r="150" spans="1:1" x14ac:dyDescent="0.3">
      <c r="A150" s="10" t="s">
        <v>80</v>
      </c>
    </row>
    <row r="151" spans="1:1" x14ac:dyDescent="0.3">
      <c r="A151" s="10" t="s">
        <v>249</v>
      </c>
    </row>
    <row r="152" spans="1:1" x14ac:dyDescent="0.3">
      <c r="A152" s="10" t="s">
        <v>66</v>
      </c>
    </row>
    <row r="153" spans="1:1" x14ac:dyDescent="0.3">
      <c r="A153" s="10" t="s">
        <v>271</v>
      </c>
    </row>
    <row r="154" spans="1:1" x14ac:dyDescent="0.3">
      <c r="A154" s="10" t="s">
        <v>158</v>
      </c>
    </row>
    <row r="155" spans="1:1" x14ac:dyDescent="0.3">
      <c r="A155" s="10" t="s">
        <v>205</v>
      </c>
    </row>
    <row r="156" spans="1:1" x14ac:dyDescent="0.3">
      <c r="A156" s="10" t="s">
        <v>189</v>
      </c>
    </row>
    <row r="157" spans="1:1" x14ac:dyDescent="0.3">
      <c r="A157" s="10" t="s">
        <v>188</v>
      </c>
    </row>
    <row r="158" spans="1:1" x14ac:dyDescent="0.3">
      <c r="A158" s="10" t="s">
        <v>250</v>
      </c>
    </row>
    <row r="159" spans="1:1" x14ac:dyDescent="0.3">
      <c r="A159" s="10" t="s">
        <v>193</v>
      </c>
    </row>
    <row r="160" spans="1:1" x14ac:dyDescent="0.3">
      <c r="A160" s="10" t="s">
        <v>247</v>
      </c>
    </row>
    <row r="161" spans="1:1" x14ac:dyDescent="0.3">
      <c r="A161" s="10" t="s">
        <v>290</v>
      </c>
    </row>
    <row r="162" spans="1:1" x14ac:dyDescent="0.3">
      <c r="A162" s="10" t="s">
        <v>86</v>
      </c>
    </row>
    <row r="163" spans="1:1" x14ac:dyDescent="0.3">
      <c r="A163" s="10" t="s">
        <v>67</v>
      </c>
    </row>
    <row r="164" spans="1:1" x14ac:dyDescent="0.3">
      <c r="A164" s="10" t="s">
        <v>74</v>
      </c>
    </row>
    <row r="165" spans="1:1" x14ac:dyDescent="0.3">
      <c r="A165" s="10" t="s">
        <v>251</v>
      </c>
    </row>
    <row r="166" spans="1:1" x14ac:dyDescent="0.3">
      <c r="A166" s="10" t="s">
        <v>197</v>
      </c>
    </row>
    <row r="167" spans="1:1" x14ac:dyDescent="0.3">
      <c r="A167" s="10" t="s">
        <v>198</v>
      </c>
    </row>
    <row r="168" spans="1:1" x14ac:dyDescent="0.3">
      <c r="A168" s="10" t="s">
        <v>81</v>
      </c>
    </row>
    <row r="169" spans="1:1" x14ac:dyDescent="0.3">
      <c r="A169" s="10" t="s">
        <v>199</v>
      </c>
    </row>
    <row r="170" spans="1:1" x14ac:dyDescent="0.3">
      <c r="A170" s="10" t="s">
        <v>252</v>
      </c>
    </row>
    <row r="171" spans="1:1" x14ac:dyDescent="0.3">
      <c r="A171" s="10" t="s">
        <v>200</v>
      </c>
    </row>
    <row r="172" spans="1:1" x14ac:dyDescent="0.3">
      <c r="A172" s="10" t="s">
        <v>196</v>
      </c>
    </row>
    <row r="173" spans="1:1" x14ac:dyDescent="0.3">
      <c r="A173" s="10" t="s">
        <v>207</v>
      </c>
    </row>
    <row r="174" spans="1:1" x14ac:dyDescent="0.3">
      <c r="A174" s="10" t="s">
        <v>253</v>
      </c>
    </row>
    <row r="175" spans="1:1" x14ac:dyDescent="0.3">
      <c r="A175" s="10" t="s">
        <v>43</v>
      </c>
    </row>
    <row r="176" spans="1:1" x14ac:dyDescent="0.3">
      <c r="A176" s="10" t="s">
        <v>223</v>
      </c>
    </row>
    <row r="177" spans="1:1" x14ac:dyDescent="0.3">
      <c r="A177" s="10" t="s">
        <v>215</v>
      </c>
    </row>
    <row r="178" spans="1:1" x14ac:dyDescent="0.3">
      <c r="A178" s="10" t="s">
        <v>105</v>
      </c>
    </row>
    <row r="179" spans="1:1" x14ac:dyDescent="0.3">
      <c r="A179" s="10" t="s">
        <v>71</v>
      </c>
    </row>
    <row r="180" spans="1:1" x14ac:dyDescent="0.3">
      <c r="A180" s="10" t="s">
        <v>121</v>
      </c>
    </row>
    <row r="181" spans="1:1" x14ac:dyDescent="0.3">
      <c r="A181" s="10" t="s">
        <v>100</v>
      </c>
    </row>
    <row r="182" spans="1:1" x14ac:dyDescent="0.3">
      <c r="A182" s="10" t="s">
        <v>106</v>
      </c>
    </row>
    <row r="183" spans="1:1" x14ac:dyDescent="0.3">
      <c r="A183" s="10" t="s">
        <v>122</v>
      </c>
    </row>
    <row r="184" spans="1:1" x14ac:dyDescent="0.3">
      <c r="A184" s="10" t="s">
        <v>103</v>
      </c>
    </row>
    <row r="185" spans="1:1" x14ac:dyDescent="0.3">
      <c r="A185" s="10" t="s">
        <v>102</v>
      </c>
    </row>
    <row r="186" spans="1:1" x14ac:dyDescent="0.3">
      <c r="A186" s="10" t="s">
        <v>104</v>
      </c>
    </row>
    <row r="187" spans="1:1" x14ac:dyDescent="0.3">
      <c r="A187" s="10" t="s">
        <v>254</v>
      </c>
    </row>
    <row r="188" spans="1:1" x14ac:dyDescent="0.3">
      <c r="A188" s="10" t="s">
        <v>291</v>
      </c>
    </row>
    <row r="189" spans="1:1" x14ac:dyDescent="0.3">
      <c r="A189" s="10" t="s">
        <v>256</v>
      </c>
    </row>
    <row r="190" spans="1:1" x14ac:dyDescent="0.3">
      <c r="A190" s="10" t="s">
        <v>109</v>
      </c>
    </row>
    <row r="191" spans="1:1" x14ac:dyDescent="0.3">
      <c r="A191" s="10" t="s">
        <v>108</v>
      </c>
    </row>
    <row r="192" spans="1:1" x14ac:dyDescent="0.3">
      <c r="A192" s="10" t="s">
        <v>276</v>
      </c>
    </row>
    <row r="193" spans="1:1" x14ac:dyDescent="0.3">
      <c r="A193" s="10" t="s">
        <v>216</v>
      </c>
    </row>
    <row r="194" spans="1:1" x14ac:dyDescent="0.3">
      <c r="A194" s="10" t="s">
        <v>179</v>
      </c>
    </row>
    <row r="195" spans="1:1" x14ac:dyDescent="0.3">
      <c r="A195" s="10" t="s">
        <v>184</v>
      </c>
    </row>
    <row r="196" spans="1:1" x14ac:dyDescent="0.3">
      <c r="A196" s="10" t="s">
        <v>277</v>
      </c>
    </row>
    <row r="197" spans="1:1" x14ac:dyDescent="0.3">
      <c r="A197" s="10" t="s">
        <v>274</v>
      </c>
    </row>
    <row r="198" spans="1:1" x14ac:dyDescent="0.3">
      <c r="A198" s="10" t="s">
        <v>60</v>
      </c>
    </row>
    <row r="199" spans="1:1" x14ac:dyDescent="0.3">
      <c r="A199" s="10" t="s">
        <v>257</v>
      </c>
    </row>
    <row r="200" spans="1:1" x14ac:dyDescent="0.3">
      <c r="A200" s="10" t="s">
        <v>42</v>
      </c>
    </row>
    <row r="201" spans="1:1" x14ac:dyDescent="0.3">
      <c r="A201" s="10" t="s">
        <v>64</v>
      </c>
    </row>
    <row r="202" spans="1:1" x14ac:dyDescent="0.3">
      <c r="A202" s="10" t="s">
        <v>118</v>
      </c>
    </row>
    <row r="203" spans="1:1" x14ac:dyDescent="0.3">
      <c r="A203" s="10" t="s">
        <v>258</v>
      </c>
    </row>
    <row r="204" spans="1:1" x14ac:dyDescent="0.3">
      <c r="A204" s="10" t="s">
        <v>110</v>
      </c>
    </row>
    <row r="205" spans="1:1" x14ac:dyDescent="0.3">
      <c r="A205" s="10" t="s">
        <v>111</v>
      </c>
    </row>
    <row r="206" spans="1:1" x14ac:dyDescent="0.3">
      <c r="A206" s="10" t="s">
        <v>119</v>
      </c>
    </row>
    <row r="207" spans="1:1" x14ac:dyDescent="0.3">
      <c r="A207" s="10" t="s">
        <v>191</v>
      </c>
    </row>
    <row r="208" spans="1:1" x14ac:dyDescent="0.3">
      <c r="A208" s="10" t="s">
        <v>117</v>
      </c>
    </row>
    <row r="209" spans="1:1" x14ac:dyDescent="0.3">
      <c r="A209" s="10" t="s">
        <v>114</v>
      </c>
    </row>
    <row r="210" spans="1:1" x14ac:dyDescent="0.3">
      <c r="A210" s="10" t="s">
        <v>211</v>
      </c>
    </row>
    <row r="211" spans="1:1" x14ac:dyDescent="0.3">
      <c r="A211" s="10" t="s">
        <v>259</v>
      </c>
    </row>
    <row r="212" spans="1:1" x14ac:dyDescent="0.3">
      <c r="A212" s="10" t="s">
        <v>217</v>
      </c>
    </row>
    <row r="213" spans="1:1" x14ac:dyDescent="0.3">
      <c r="A213" s="10" t="s">
        <v>116</v>
      </c>
    </row>
    <row r="214" spans="1:1" x14ac:dyDescent="0.3">
      <c r="A214" s="10" t="s">
        <v>120</v>
      </c>
    </row>
    <row r="215" spans="1:1" x14ac:dyDescent="0.3">
      <c r="A215" s="10" t="s">
        <v>261</v>
      </c>
    </row>
    <row r="216" spans="1:1" x14ac:dyDescent="0.3">
      <c r="A216" s="10" t="s">
        <v>213</v>
      </c>
    </row>
    <row r="217" spans="1:1" x14ac:dyDescent="0.3">
      <c r="A217" s="10" t="s">
        <v>112</v>
      </c>
    </row>
    <row r="218" spans="1:1" x14ac:dyDescent="0.3">
      <c r="A218" s="10" t="s">
        <v>262</v>
      </c>
    </row>
    <row r="219" spans="1:1" x14ac:dyDescent="0.3">
      <c r="A219" s="10" t="s">
        <v>115</v>
      </c>
    </row>
    <row r="220" spans="1:1" x14ac:dyDescent="0.3">
      <c r="A220" s="10" t="s">
        <v>292</v>
      </c>
    </row>
    <row r="221" spans="1:1" x14ac:dyDescent="0.3">
      <c r="A221" s="10" t="s">
        <v>59</v>
      </c>
    </row>
    <row r="222" spans="1:1" x14ac:dyDescent="0.3">
      <c r="A222" s="10" t="s">
        <v>260</v>
      </c>
    </row>
    <row r="223" spans="1:1" x14ac:dyDescent="0.3">
      <c r="A223" s="10" t="s">
        <v>204</v>
      </c>
    </row>
    <row r="224" spans="1:1" x14ac:dyDescent="0.3">
      <c r="A224" s="10" t="s">
        <v>113</v>
      </c>
    </row>
    <row r="225" spans="1:1" x14ac:dyDescent="0.3">
      <c r="A225" s="10" t="s">
        <v>263</v>
      </c>
    </row>
    <row r="226" spans="1:1" x14ac:dyDescent="0.3">
      <c r="A226" s="10" t="s">
        <v>48</v>
      </c>
    </row>
    <row r="227" spans="1:1" x14ac:dyDescent="0.3">
      <c r="A227" s="10" t="s">
        <v>47</v>
      </c>
    </row>
    <row r="228" spans="1:1" x14ac:dyDescent="0.3">
      <c r="A228" s="10" t="s">
        <v>54</v>
      </c>
    </row>
    <row r="229" spans="1:1" x14ac:dyDescent="0.3">
      <c r="A229" s="10" t="s">
        <v>55</v>
      </c>
    </row>
    <row r="230" spans="1:1" x14ac:dyDescent="0.3">
      <c r="A230" s="10" t="s">
        <v>46</v>
      </c>
    </row>
    <row r="231" spans="1:1" x14ac:dyDescent="0.3">
      <c r="A231" s="10" t="s">
        <v>49</v>
      </c>
    </row>
    <row r="232" spans="1:1" x14ac:dyDescent="0.3">
      <c r="A232" s="10" t="s">
        <v>265</v>
      </c>
    </row>
    <row r="233" spans="1:1" x14ac:dyDescent="0.3">
      <c r="A233" s="10" t="s">
        <v>52</v>
      </c>
    </row>
    <row r="234" spans="1:1" x14ac:dyDescent="0.3">
      <c r="A234" s="10" t="s">
        <v>50</v>
      </c>
    </row>
    <row r="235" spans="1:1" x14ac:dyDescent="0.3">
      <c r="A235" s="10" t="s">
        <v>266</v>
      </c>
    </row>
    <row r="236" spans="1:1" x14ac:dyDescent="0.3">
      <c r="A236" s="10" t="s">
        <v>293</v>
      </c>
    </row>
    <row r="237" spans="1:1" x14ac:dyDescent="0.3">
      <c r="A237" s="10" t="s">
        <v>53</v>
      </c>
    </row>
    <row r="238" spans="1:1" x14ac:dyDescent="0.3">
      <c r="A238" s="10" t="s">
        <v>267</v>
      </c>
    </row>
    <row r="239" spans="1:1" x14ac:dyDescent="0.3">
      <c r="A239" s="10" t="s">
        <v>56</v>
      </c>
    </row>
    <row r="240" spans="1:1" x14ac:dyDescent="0.3">
      <c r="A240" s="10" t="s">
        <v>58</v>
      </c>
    </row>
    <row r="241" spans="1:1" x14ac:dyDescent="0.3">
      <c r="A241" s="10" t="s">
        <v>268</v>
      </c>
    </row>
    <row r="242" spans="1:1" x14ac:dyDescent="0.3">
      <c r="A242" s="10" t="s">
        <v>63</v>
      </c>
    </row>
    <row r="243" spans="1:1" x14ac:dyDescent="0.3">
      <c r="A243" s="10" t="s">
        <v>161</v>
      </c>
    </row>
    <row r="244" spans="1:1" x14ac:dyDescent="0.3">
      <c r="A244" s="10" t="s">
        <v>269</v>
      </c>
    </row>
    <row r="245" spans="1:1" x14ac:dyDescent="0.3">
      <c r="A245" s="10" t="s">
        <v>279</v>
      </c>
    </row>
    <row r="246" spans="1:1" x14ac:dyDescent="0.3">
      <c r="A246" s="10" t="s">
        <v>264</v>
      </c>
    </row>
    <row r="247" spans="1:1" x14ac:dyDescent="0.3">
      <c r="A247" s="10" t="s">
        <v>156</v>
      </c>
    </row>
    <row r="248" spans="1:1" x14ac:dyDescent="0.3">
      <c r="A248" s="10" t="s">
        <v>270</v>
      </c>
    </row>
    <row r="249" spans="1:1" x14ac:dyDescent="0.3">
      <c r="A249" s="10" t="s">
        <v>57</v>
      </c>
    </row>
    <row r="250" spans="1:1" x14ac:dyDescent="0.3">
      <c r="A250" s="10" t="s">
        <v>124</v>
      </c>
    </row>
    <row r="251" spans="1:1" x14ac:dyDescent="0.3">
      <c r="A251" s="10" t="s">
        <v>148</v>
      </c>
    </row>
    <row r="252" spans="1:1" x14ac:dyDescent="0.3">
      <c r="A252" s="10" t="s">
        <v>69</v>
      </c>
    </row>
  </sheetData>
  <autoFilter ref="A1:A252" xr:uid="{920EB147-C0C5-49AF-964D-8049397F657A}">
    <sortState xmlns:xlrd2="http://schemas.microsoft.com/office/spreadsheetml/2017/richdata2" ref="A2:A252">
      <sortCondition ref="A1:A252"/>
    </sortState>
  </autoFilter>
  <pageMargins left="0.7" right="0.7" top="0.75" bottom="0.75" header="0.3" footer="0.3"/>
  <pageSetup paperSize="9" orientation="portrait" r:id="rId1"/>
  <headerFooter>
    <oddHeader>&amp;L&amp;"Calibri"&amp;10&amp;K317100Interno - 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M 2 I R V S X t t U u n A A A A + Q A A A B I A H A B D b 2 5 m a W c v U G F j a 2 F n Z S 5 4 b W w g o h g A K K A U A A A A A A A A A A A A A A A A A A A A A A A A A A A A h c / B C o I w H A b w V 5 H d 3 e a K S P k 7 D 5 2 C h E C I r m M u H e k M N 5 v v 1 q F H 6 h U S y u r W 8 f v 4 H b 7 v c b t D N r Z N c F W 9 1 Z 1 J U Y Q p C p S R X a l N l a L B n c I 1 y j j s h T y L S g U T N j Y Z b Z m i 2 r l L Q o j 3 H v s F 7 v q K M E o j c s x 3 h a x V K 9 A H 6 / 8 4 1 M Y 6 Y a R C H A 6 v M Z z h e I l X j M W Y T h b I 3 E O u z d e w a T K m Q H 5 K 2 A y N G 3 r F b R M W W y B z B P K + w Z 9 Q S w M E F A A C A A g A M 2 I R 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N i E V U o i k e 4 D g A A A B E A A A A T A B w A R m 9 y b X V s Y X M v U 2 V j d G l v b j E u b S C i G A A o o B Q A A A A A A A A A A A A A A A A A A A A A A A A A A A A r T k 0 u y c z P U w i G 0 I b W A F B L A Q I t A B Q A A g A I A D N i E V U l 7 b V L p w A A A P k A A A A S A A A A A A A A A A A A A A A A A A A A A A B D b 2 5 m a W c v U G F j a 2 F n Z S 5 4 b W x Q S w E C L Q A U A A I A C A A z Y h F V D 8 r p q 6 Q A A A D p A A A A E w A A A A A A A A A A A A A A A A D z A A A A W 0 N v b n R l b n R f V H l w Z X N d L n h t b F B L A Q I t A B Q A A g A I A D N i E V U 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e l t s 2 O t r 6 Q p 6 k p V B 9 e g d w A A A A A A I A A A A A A A N m A A D A A A A A E A A A A J J m A k 0 s y L a 6 8 D r 9 z e C p O r E A A A A A B I A A A K A A A A A Q A A A A l B p p v h F v T A M P N p h N G z U L w F A A A A B + c A m A W E W 5 9 8 i 1 4 n p 0 Q b 4 z 0 P f l T N D C 4 8 q k w a 6 E d l k g A t E E e E y l S T 9 a a l C T 3 7 N Y 6 o x o A 0 R y Y 9 O 9 L 6 T 4 k S q N b v A h f E y f V 3 i C z g T R 4 0 u A x t s + w B Q A A A C T F X L B V c 5 D H s 6 r 4 R I U 7 r U c Y S o 6 + Q = = < / D a t a M a s h u p > 
</file>

<file path=customXml/itemProps1.xml><?xml version="1.0" encoding="utf-8"?>
<ds:datastoreItem xmlns:ds="http://schemas.openxmlformats.org/officeDocument/2006/customXml" ds:itemID="{E6348C6A-FAF0-42FB-AB75-06F499C302F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33</vt:i4>
      </vt:variant>
    </vt:vector>
  </HeadingPairs>
  <TitlesOfParts>
    <vt:vector size="40" baseType="lpstr">
      <vt:lpstr>Navodila</vt:lpstr>
      <vt:lpstr>Questionnaire</vt:lpstr>
      <vt:lpstr>Industry specific</vt:lpstr>
      <vt:lpstr>ŠIFRANT ZA INDUSTRY</vt:lpstr>
      <vt:lpstr>Šifrant_dejavnosti</vt:lpstr>
      <vt:lpstr>List1</vt:lpstr>
      <vt:lpstr>Vprašanja</vt:lpstr>
      <vt:lpstr>Questionnaire!_ftn1</vt:lpstr>
      <vt:lpstr>Questionnaire!_ftn10</vt:lpstr>
      <vt:lpstr>Questionnaire!_ftn11</vt:lpstr>
      <vt:lpstr>Questionnaire!_ftn13</vt:lpstr>
      <vt:lpstr>Questionnaire!_ftn14</vt:lpstr>
      <vt:lpstr>Questionnaire!_ftn15</vt:lpstr>
      <vt:lpstr>Questionnaire!_ftn16</vt:lpstr>
      <vt:lpstr>Questionnaire!_ftn17</vt:lpstr>
      <vt:lpstr>Questionnaire!_ftn18</vt:lpstr>
      <vt:lpstr>Questionnaire!_ftn19</vt:lpstr>
      <vt:lpstr>Questionnaire!_ftn2</vt:lpstr>
      <vt:lpstr>Questionnaire!_ftn3</vt:lpstr>
      <vt:lpstr>Questionnaire!_ftn4</vt:lpstr>
      <vt:lpstr>Questionnaire!_ftn9</vt:lpstr>
      <vt:lpstr>Questionnaire!_ftnref1</vt:lpstr>
      <vt:lpstr>Questionnaire!_ftnref10</vt:lpstr>
      <vt:lpstr>Questionnaire!_ftnref11</vt:lpstr>
      <vt:lpstr>Questionnaire!_ftnref12</vt:lpstr>
      <vt:lpstr>Questionnaire!_ftnref13</vt:lpstr>
      <vt:lpstr>Questionnaire!_ftnref14</vt:lpstr>
      <vt:lpstr>Questionnaire!_ftnref15</vt:lpstr>
      <vt:lpstr>Questionnaire!_ftnref16</vt:lpstr>
      <vt:lpstr>Questionnaire!_ftnref17</vt:lpstr>
      <vt:lpstr>Questionnaire!_ftnref18</vt:lpstr>
      <vt:lpstr>Questionnaire!_ftnref19</vt:lpstr>
      <vt:lpstr>Questionnaire!_ftnref2</vt:lpstr>
      <vt:lpstr>Questionnaire!_ftnref4</vt:lpstr>
      <vt:lpstr>Questionnaire!_ftnref5</vt:lpstr>
      <vt:lpstr>Questionnaire!_ftnref6</vt:lpstr>
      <vt:lpstr>Questionnaire!_ftnref7</vt:lpstr>
      <vt:lpstr>Questionnaire!_ftnref8</vt:lpstr>
      <vt:lpstr>Questionnaire!_ftnref9</vt:lpstr>
      <vt:lpstr>Questionnaire!_Hlk103777271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ZBS</dc:creator>
  <cp:lastModifiedBy>Kristijan Hvala</cp:lastModifiedBy>
  <cp:lastPrinted>2022-05-20T09:28:36Z</cp:lastPrinted>
  <dcterms:created xsi:type="dcterms:W3CDTF">2022-05-20T09:08:20Z</dcterms:created>
  <dcterms:modified xsi:type="dcterms:W3CDTF">2023-12-22T10:13:17Z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37742e8-0e3a-4b39-8bb4-bbfee14413c5_Enabled">
    <vt:lpwstr>true</vt:lpwstr>
  </property>
  <property fmtid="{D5CDD505-2E9C-101B-9397-08002B2CF9AE}" pid="3" name="MSIP_Label_f37742e8-0e3a-4b39-8bb4-bbfee14413c5_SetDate">
    <vt:lpwstr>2023-07-13T12:10:34Z</vt:lpwstr>
  </property>
  <property fmtid="{D5CDD505-2E9C-101B-9397-08002B2CF9AE}" pid="4" name="MSIP_Label_f37742e8-0e3a-4b39-8bb4-bbfee14413c5_Method">
    <vt:lpwstr>Standard</vt:lpwstr>
  </property>
  <property fmtid="{D5CDD505-2E9C-101B-9397-08002B2CF9AE}" pid="5" name="MSIP_Label_f37742e8-0e3a-4b39-8bb4-bbfee14413c5_Name">
    <vt:lpwstr>Interno</vt:lpwstr>
  </property>
  <property fmtid="{D5CDD505-2E9C-101B-9397-08002B2CF9AE}" pid="6" name="MSIP_Label_f37742e8-0e3a-4b39-8bb4-bbfee14413c5_SiteId">
    <vt:lpwstr>1d35c35f-dd03-4ee6-bdc7-bde1a2f511fc</vt:lpwstr>
  </property>
  <property fmtid="{D5CDD505-2E9C-101B-9397-08002B2CF9AE}" pid="7" name="MSIP_Label_f37742e8-0e3a-4b39-8bb4-bbfee14413c5_ActionId">
    <vt:lpwstr>e2260262-2e67-472f-94dc-b695aad33efb</vt:lpwstr>
  </property>
  <property fmtid="{D5CDD505-2E9C-101B-9397-08002B2CF9AE}" pid="8" name="MSIP_Label_f37742e8-0e3a-4b39-8bb4-bbfee14413c5_ContentBits">
    <vt:lpwstr>1</vt:lpwstr>
  </property>
</Properties>
</file>